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Nagem\OneDrive\Área de Trabalho\FCP.1\EDITAIS BASE P SRP\EDITAIS DE BASE\"/>
    </mc:Choice>
  </mc:AlternateContent>
  <xr:revisionPtr revIDLastSave="0" documentId="13_ncr:1_{BAA78FB4-8564-4D45-8A80-8D705F405B23}" xr6:coauthVersionLast="47" xr6:coauthVersionMax="47" xr10:uidLastSave="{00000000-0000-0000-0000-000000000000}"/>
  <bookViews>
    <workbookView xWindow="-120" yWindow="-120" windowWidth="20730" windowHeight="11160" xr2:uid="{395BFD4D-6581-4220-91AE-D0B25E0EB13E}"/>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H51" i="1" l="1"/>
  <c r="X40" i="1"/>
  <c r="Z40" i="1" s="1"/>
  <c r="X33" i="1"/>
  <c r="Z33" i="1" s="1"/>
  <c r="X25" i="1"/>
  <c r="Z25" i="1" s="1"/>
  <c r="X18" i="1"/>
  <c r="Z18" i="1" s="1"/>
  <c r="Z202" i="1"/>
  <c r="Z147" i="1"/>
  <c r="Z153" i="1"/>
  <c r="Z140" i="1"/>
  <c r="Z92" i="1"/>
  <c r="Z102" i="1"/>
  <c r="Z110" i="1"/>
  <c r="Z124" i="1"/>
  <c r="X26" i="1"/>
  <c r="Z26" i="1" s="1"/>
  <c r="X216" i="1"/>
  <c r="Z216" i="1" s="1"/>
  <c r="X217" i="1"/>
  <c r="Z217" i="1" s="1"/>
  <c r="X218" i="1"/>
  <c r="X215" i="1"/>
  <c r="Z215" i="1" s="1"/>
  <c r="Z211" i="1"/>
  <c r="X210" i="1"/>
  <c r="Z210" i="1" s="1"/>
  <c r="X204" i="1"/>
  <c r="Z204" i="1" s="1"/>
  <c r="X203" i="1"/>
  <c r="Z203" i="1" s="1"/>
  <c r="X202" i="1"/>
  <c r="X190" i="1"/>
  <c r="Z190" i="1" s="1"/>
  <c r="X191" i="1"/>
  <c r="Z191" i="1" s="1"/>
  <c r="X192" i="1"/>
  <c r="Z192" i="1" s="1"/>
  <c r="X193" i="1"/>
  <c r="Z193" i="1" s="1"/>
  <c r="X194" i="1"/>
  <c r="Z194" i="1" s="1"/>
  <c r="X195" i="1"/>
  <c r="Z195" i="1" s="1"/>
  <c r="X196" i="1"/>
  <c r="Z196" i="1" s="1"/>
  <c r="X189" i="1"/>
  <c r="Z189" i="1" s="1"/>
  <c r="X175" i="1"/>
  <c r="Z175" i="1" s="1"/>
  <c r="X176" i="1"/>
  <c r="Z176" i="1" s="1"/>
  <c r="X177" i="1"/>
  <c r="Z177" i="1" s="1"/>
  <c r="X178" i="1"/>
  <c r="Z178" i="1" s="1"/>
  <c r="X179" i="1"/>
  <c r="Z179" i="1" s="1"/>
  <c r="X180" i="1"/>
  <c r="Z180" i="1" s="1"/>
  <c r="X181" i="1"/>
  <c r="Z181" i="1" s="1"/>
  <c r="X182" i="1"/>
  <c r="Z182" i="1" s="1"/>
  <c r="X183" i="1"/>
  <c r="Z183" i="1" s="1"/>
  <c r="X174" i="1"/>
  <c r="Z174" i="1" s="1"/>
  <c r="X141" i="1"/>
  <c r="Z141" i="1" s="1"/>
  <c r="X142" i="1"/>
  <c r="Z142" i="1" s="1"/>
  <c r="X143" i="1"/>
  <c r="Z143" i="1" s="1"/>
  <c r="X144" i="1"/>
  <c r="Z144" i="1" s="1"/>
  <c r="X145" i="1"/>
  <c r="Z145" i="1" s="1"/>
  <c r="X146" i="1"/>
  <c r="Z146" i="1" s="1"/>
  <c r="X147" i="1"/>
  <c r="X148" i="1"/>
  <c r="Z148" i="1" s="1"/>
  <c r="X149" i="1"/>
  <c r="Z149" i="1" s="1"/>
  <c r="X150" i="1"/>
  <c r="Z150" i="1" s="1"/>
  <c r="X151" i="1"/>
  <c r="Z151" i="1" s="1"/>
  <c r="X152" i="1"/>
  <c r="Z152" i="1" s="1"/>
  <c r="X153" i="1"/>
  <c r="X154" i="1"/>
  <c r="Z154" i="1" s="1"/>
  <c r="X155" i="1"/>
  <c r="Z155" i="1" s="1"/>
  <c r="X156" i="1"/>
  <c r="Z156" i="1" s="1"/>
  <c r="X157" i="1"/>
  <c r="Z157" i="1" s="1"/>
  <c r="X158" i="1"/>
  <c r="Z158" i="1" s="1"/>
  <c r="X159" i="1"/>
  <c r="Z159" i="1" s="1"/>
  <c r="X160" i="1"/>
  <c r="Z160" i="1" s="1"/>
  <c r="X161" i="1"/>
  <c r="Z161" i="1" s="1"/>
  <c r="X162" i="1"/>
  <c r="Z162" i="1" s="1"/>
  <c r="X163" i="1"/>
  <c r="Z163" i="1" s="1"/>
  <c r="X164" i="1"/>
  <c r="Z164" i="1" s="1"/>
  <c r="X165" i="1"/>
  <c r="Z165" i="1" s="1"/>
  <c r="X166" i="1"/>
  <c r="Z166" i="1" s="1"/>
  <c r="X167" i="1"/>
  <c r="Z167" i="1" s="1"/>
  <c r="X168" i="1"/>
  <c r="Z168" i="1" s="1"/>
  <c r="X140" i="1"/>
  <c r="X77" i="1"/>
  <c r="Z77" i="1" s="1"/>
  <c r="X78" i="1"/>
  <c r="Z78" i="1" s="1"/>
  <c r="X79" i="1"/>
  <c r="Z79" i="1" s="1"/>
  <c r="X80" i="1"/>
  <c r="Z80" i="1" s="1"/>
  <c r="X81" i="1"/>
  <c r="Z81" i="1" s="1"/>
  <c r="X82" i="1"/>
  <c r="Z82" i="1" s="1"/>
  <c r="X83" i="1"/>
  <c r="Z83" i="1" s="1"/>
  <c r="X84" i="1"/>
  <c r="Z84" i="1" s="1"/>
  <c r="X85" i="1"/>
  <c r="Z85" i="1" s="1"/>
  <c r="X86" i="1"/>
  <c r="Z86" i="1" s="1"/>
  <c r="X87" i="1"/>
  <c r="Z87" i="1" s="1"/>
  <c r="X88" i="1"/>
  <c r="Z88" i="1" s="1"/>
  <c r="X89" i="1"/>
  <c r="Z89" i="1" s="1"/>
  <c r="X90" i="1"/>
  <c r="Z90" i="1" s="1"/>
  <c r="X91" i="1"/>
  <c r="Z91" i="1" s="1"/>
  <c r="X92" i="1"/>
  <c r="X93" i="1"/>
  <c r="Z93" i="1" s="1"/>
  <c r="X94" i="1"/>
  <c r="Z94" i="1" s="1"/>
  <c r="X95" i="1"/>
  <c r="Z95" i="1" s="1"/>
  <c r="X96" i="1"/>
  <c r="Z96" i="1" s="1"/>
  <c r="X97" i="1"/>
  <c r="Z97" i="1" s="1"/>
  <c r="X98" i="1"/>
  <c r="Z98" i="1" s="1"/>
  <c r="X99" i="1"/>
  <c r="Z99" i="1" s="1"/>
  <c r="X100" i="1"/>
  <c r="Z100" i="1" s="1"/>
  <c r="X101" i="1"/>
  <c r="Z101" i="1" s="1"/>
  <c r="X102" i="1"/>
  <c r="X103" i="1"/>
  <c r="Z103" i="1" s="1"/>
  <c r="X104" i="1"/>
  <c r="Z104" i="1" s="1"/>
  <c r="X105" i="1"/>
  <c r="Z105" i="1" s="1"/>
  <c r="X106" i="1"/>
  <c r="Z106" i="1" s="1"/>
  <c r="X107" i="1"/>
  <c r="Z107" i="1" s="1"/>
  <c r="X108" i="1"/>
  <c r="Z108" i="1" s="1"/>
  <c r="X109" i="1"/>
  <c r="Z109" i="1" s="1"/>
  <c r="X110" i="1"/>
  <c r="X111" i="1"/>
  <c r="Z111" i="1" s="1"/>
  <c r="X112" i="1"/>
  <c r="Z112" i="1" s="1"/>
  <c r="X113" i="1"/>
  <c r="Z113" i="1" s="1"/>
  <c r="X114" i="1"/>
  <c r="Z114" i="1" s="1"/>
  <c r="X115" i="1"/>
  <c r="Z115" i="1" s="1"/>
  <c r="X116" i="1"/>
  <c r="Z116" i="1" s="1"/>
  <c r="X117" i="1"/>
  <c r="Z117" i="1" s="1"/>
  <c r="X118" i="1"/>
  <c r="Z118" i="1" s="1"/>
  <c r="X119" i="1"/>
  <c r="Z119" i="1" s="1"/>
  <c r="X120" i="1"/>
  <c r="Z120" i="1" s="1"/>
  <c r="X121" i="1"/>
  <c r="Z121" i="1" s="1"/>
  <c r="X122" i="1"/>
  <c r="Z122" i="1" s="1"/>
  <c r="X123" i="1"/>
  <c r="Z123" i="1" s="1"/>
  <c r="X124" i="1"/>
  <c r="X125" i="1"/>
  <c r="Z125" i="1" s="1"/>
  <c r="X126" i="1"/>
  <c r="Z126" i="1" s="1"/>
  <c r="X127" i="1"/>
  <c r="Z127" i="1" s="1"/>
  <c r="X128" i="1"/>
  <c r="Z128" i="1" s="1"/>
  <c r="X129" i="1"/>
  <c r="Z129" i="1" s="1"/>
  <c r="X130" i="1"/>
  <c r="Z130" i="1" s="1"/>
  <c r="X131" i="1"/>
  <c r="Z131" i="1" s="1"/>
  <c r="X132" i="1"/>
  <c r="Z132" i="1" s="1"/>
  <c r="X133" i="1"/>
  <c r="Z133" i="1" s="1"/>
  <c r="X134" i="1"/>
  <c r="Z134" i="1" s="1"/>
  <c r="X76" i="1"/>
  <c r="Z76" i="1" s="1"/>
  <c r="X70" i="1"/>
  <c r="Z70" i="1" s="1"/>
  <c r="X69" i="1"/>
  <c r="Z69" i="1" s="1"/>
  <c r="X63" i="1"/>
  <c r="Z63" i="1" s="1"/>
  <c r="X62" i="1"/>
  <c r="Z62" i="1" s="1"/>
  <c r="X55" i="1"/>
  <c r="Z55" i="1" s="1"/>
  <c r="X54" i="1"/>
  <c r="Z54" i="1" s="1"/>
  <c r="X48" i="1"/>
  <c r="Z48" i="1" s="1"/>
  <c r="X47" i="1"/>
  <c r="Z47" i="1" s="1"/>
  <c r="X41" i="1"/>
  <c r="Z41" i="1" s="1"/>
  <c r="X19" i="1"/>
  <c r="Z19" i="1" s="1"/>
  <c r="X12" i="1"/>
  <c r="Z12" i="1" s="1"/>
  <c r="X11" i="1"/>
  <c r="Z11" i="1" s="1"/>
  <c r="AA141" i="1"/>
  <c r="AA142" i="1"/>
  <c r="AA143" i="1"/>
  <c r="AA144" i="1"/>
  <c r="AA145" i="1"/>
  <c r="AA146" i="1"/>
  <c r="AA147" i="1"/>
  <c r="AA148" i="1"/>
  <c r="AA149" i="1"/>
  <c r="AA150" i="1"/>
  <c r="AA151" i="1"/>
  <c r="AA152" i="1"/>
  <c r="AA153" i="1"/>
  <c r="AA154" i="1"/>
  <c r="AA155" i="1"/>
  <c r="AA156" i="1"/>
  <c r="AA157" i="1"/>
  <c r="AA158" i="1"/>
  <c r="AA159" i="1"/>
  <c r="AA160" i="1"/>
  <c r="AA161" i="1"/>
  <c r="AA162" i="1"/>
  <c r="AA163" i="1"/>
  <c r="AA164" i="1"/>
  <c r="AA165" i="1"/>
  <c r="AA166" i="1"/>
  <c r="AA167" i="1"/>
  <c r="AA168" i="1"/>
  <c r="AA140" i="1"/>
  <c r="AA175" i="1"/>
  <c r="AA176" i="1"/>
  <c r="AA177" i="1"/>
  <c r="AA178" i="1"/>
  <c r="AA179" i="1"/>
  <c r="AA180" i="1"/>
  <c r="AA181" i="1"/>
  <c r="AA182" i="1"/>
  <c r="AA183" i="1"/>
  <c r="AA174" i="1"/>
  <c r="AA190" i="1" l="1"/>
  <c r="AA191" i="1"/>
  <c r="AA192" i="1"/>
  <c r="AA193" i="1"/>
  <c r="AA194" i="1"/>
  <c r="AA195" i="1"/>
  <c r="AA196" i="1"/>
  <c r="AA189" i="1"/>
  <c r="Z239" i="1"/>
  <c r="Y219" i="1"/>
  <c r="Y205" i="1"/>
  <c r="Y197" i="1"/>
  <c r="Y184" i="1"/>
  <c r="Y169" i="1"/>
  <c r="Y135" i="1"/>
  <c r="Y71" i="1"/>
  <c r="Y64" i="1"/>
  <c r="Y56" i="1"/>
  <c r="Y49" i="1"/>
  <c r="Y42" i="1"/>
  <c r="Y27" i="1"/>
  <c r="Y20" i="1"/>
  <c r="Y13" i="1"/>
  <c r="Z218" i="1"/>
  <c r="Z219" i="1" l="1"/>
  <c r="Z205" i="1"/>
  <c r="Z13" i="1"/>
  <c r="Z197" i="1"/>
  <c r="Z184" i="1"/>
  <c r="Z169" i="1"/>
  <c r="Z135" i="1"/>
  <c r="Z71" i="1"/>
  <c r="Z42" i="1"/>
  <c r="Z56" i="1"/>
  <c r="Z64" i="1"/>
  <c r="Z27" i="1"/>
  <c r="Z49" i="1"/>
  <c r="Z20" i="1"/>
</calcChain>
</file>

<file path=xl/sharedStrings.xml><?xml version="1.0" encoding="utf-8"?>
<sst xmlns="http://schemas.openxmlformats.org/spreadsheetml/2006/main" count="1051" uniqueCount="235">
  <si>
    <t>ITEM</t>
  </si>
  <si>
    <t>DESCRIÇÃO</t>
  </si>
  <si>
    <t>UNID</t>
  </si>
  <si>
    <t>QTD</t>
  </si>
  <si>
    <r>
      <t xml:space="preserve">SERVIÇO DE SONORIZAÇÃO </t>
    </r>
    <r>
      <rPr>
        <b/>
        <sz val="11"/>
        <color theme="1"/>
        <rFont val="Arial"/>
        <family val="2"/>
      </rPr>
      <t>PEQUENO PORTE</t>
    </r>
    <r>
      <rPr>
        <sz val="11"/>
        <color theme="1"/>
        <rFont val="Arial"/>
        <family val="2"/>
      </rPr>
      <t xml:space="preserve"> COM: 01 Mesa de som 16 canais digital com 08 mandadas de auxiliar; 02 Caixas amplificadas de 500 w cada com pedestal (todas ativas); 04 Microfones dinâmicos; 01 Microfone lapela sem fio UHF; 01 Microfone sem fio UHF; 04 Pedestais tipo girafa para microfone; 04 Pedestais de mesa para microfone; 01 CD/DVD player; 01 Notebook; 02 Monitores de voz ativos de 500w cada. CONSIDERAR ATERRAMENTOS, SISTEMA DELTA excedente CONFORME NORMA TÉCNICA, POR INSTALAÇÃO.</t>
    </r>
  </si>
  <si>
    <r>
      <t xml:space="preserve">SERVIÇO DE </t>
    </r>
    <r>
      <rPr>
        <b/>
        <sz val="11"/>
        <color theme="1"/>
        <rFont val="Arial"/>
        <family val="2"/>
      </rPr>
      <t>MINI-TRIO ELETRICO</t>
    </r>
    <r>
      <rPr>
        <sz val="11"/>
        <color theme="1"/>
        <rFont val="Arial"/>
        <family val="2"/>
      </rPr>
      <t xml:space="preserve"> COM: 01 Caminhão de pequeno porte com 04 caixas na frente, 06 caixas no fundo e 16 caixas nas laterais, sendo 08 por lado, com falantes de 15" 10" + driver por caixa, mesa de som de 16 canais digital, 02 microfones sem fio UHF, 06 microfones dinâmicos, 01 CD/DVD player e 01 Notebook - cabos e conexões necessárias para ligação de todo o equipamento acima descrito, assim como para ligar instrumentos como violões, teclados, cavacos e entre outros.</t>
    </r>
  </si>
  <si>
    <t>LOTE II - SONORIZAÇÃO MÉDIO PORTE</t>
  </si>
  <si>
    <t>LOTE I  - SONORIZAÇÃO - PEQUENO PORTE</t>
  </si>
  <si>
    <r>
      <t xml:space="preserve">SERVIÇO DE SONORIZAÇÃO </t>
    </r>
    <r>
      <rPr>
        <b/>
        <sz val="11"/>
        <color theme="1"/>
        <rFont val="Arial"/>
        <family val="2"/>
      </rPr>
      <t>MÉDIO PORTE</t>
    </r>
    <r>
      <rPr>
        <sz val="11"/>
        <color theme="1"/>
        <rFont val="Arial"/>
        <family val="2"/>
      </rPr>
      <t xml:space="preserve"> COM: 01 Mesa de som digital 24 canais com 08 mandadas auxiliares; 01 Multicabo de 24 canais com 45 metros (usados para input na mesa); 02 Processadores digital com 02 entradas e 06 saídas; 01 CD/DVD player; 01 Notebook; 02 Microfones sem fio UHF; 12 Microfones dinâmicos 06 Direct Box; 12 Pedestais tipo girafa para microfone; 01 Amplificador tipo cubo de 100w para guitarra; 01 Amplificador tipo cubo de 200w para contra baixo; 01 Amplificador para teclado; 06 Monitores 1x15” + driver; 08 Caixas de sub grave com 02 falantes de 18”; 08 Caixas de alta frequência LineArray com 1x12 + driver; 02 Multicabos de 12 canais com medusa para palco; - Sistema de amplificação que atenda as necessidades do sistema acima e fiação e conexões para as devidas ligações. 
CONSIDERAR ATERRAMENTOS, SISTEMA DELTA CONFORME NORMA TÉCNICA, POR INSTALAÇÃO.
</t>
    </r>
  </si>
  <si>
    <r>
      <t xml:space="preserve">SERVIÇO DE </t>
    </r>
    <r>
      <rPr>
        <b/>
        <sz val="11"/>
        <color theme="1"/>
        <rFont val="Arial"/>
        <family val="2"/>
      </rPr>
      <t>TRIO ELETRICO TOCO</t>
    </r>
    <r>
      <rPr>
        <sz val="11"/>
        <color theme="1"/>
        <rFont val="Arial"/>
        <family val="2"/>
      </rPr>
      <t xml:space="preserve"> COM: 01 Caminhão com som de Médio Porte e com Gerador de energia. Comprimento total: 10,00m Largura:3,20m Potência sonora de 80.000 watts (40mil watts em R.M.S)- Atingindo uma distância de 250m, mediante ao local e a regulagem do som.Gerador Stemac 80 KVA ou energia elétrica trifásica</t>
    </r>
  </si>
  <si>
    <t>LOTE III - SONORIZAÇÃO GRANDE PORTE</t>
  </si>
  <si>
    <r>
      <t xml:space="preserve">SERVIÇO DE SONORIZAÇÃO </t>
    </r>
    <r>
      <rPr>
        <b/>
        <sz val="11"/>
        <color theme="1"/>
        <rFont val="Arial"/>
        <family val="2"/>
      </rPr>
      <t>GRANDE PORTE</t>
    </r>
    <r>
      <rPr>
        <sz val="11"/>
        <color theme="1"/>
        <rFont val="Arial"/>
        <family val="2"/>
      </rPr>
      <t xml:space="preserve"> COM: 01-Mesa de som 56 canais com 24 mandadas digital; 01- multicabo de 64 canais com 60 metros + splinter; 02- processadores digitais; 02- CD player; 01-notebook; 24- caixas de subgrave com 02 falantes de 18”; 24- caixas de alta freqüênciaLineArray com 2x12” + 2X8” + driver; 04- torres de delay cada com 6 unidades de caixas de alta freqüênciaLineArraycom 1x12” + driver e 04unidades de caixas de subgrave com 02falantes de 18” - - sistema de amplificação que atenda as necessidadesdo sistema acima efiação e conexões para as devidas ligações. - MONITOR (PALCO): 01-Mesa de som 56 canais com 32 mandadas digital; 02- processadores digitais para o sidefill; 01- sidefill com 2 caixa para subgrave com 2x18” e 2 caixa de 3 vias com1x15” + 1x10” + driver ou 8 caixas de alta freqüênciaLineArray com1x12”+ driver para cadalado (esquerdo e direito)16- monitores 2x12” + driver de 2”; 02- monitores tipo drumfill com 2x15” + driver 2”; 02- caixa de sub grave de bateria com 02 falantes de 18” - sistema de amplificação que atenda as necessidades do sistema acima e fiação e conexões para as devidas ligações. - MICROFONES E ACESSORIOS: 30- microfones sem fio UHF; 30- microfones sem fio UHF; 40- microfones dinâmicos; 20- microfones tipo condensador; 12- direct Box ativo e passivo; 50- pedestais tipo girafa para microfone; 16- garras para instrumentos; 12 – fones de ouvido para monitoração in ear; 03 – power play (amplificador para fone de ouvido) sendo cada um para 04 fones; - cabos e conexões completa para o sistema. - BACKLINES: 02- amplificadores para guitarra 100 w + caixa com 4x12”; 02- amplificadores de guitarra tipo cubo com 2x12”; 01-amplificador para contra baixo com 01 caixa com 4x10” + 1x15”; 02- kits de bateria acústica completos; 12- praticáveis 2,0x1,0m; 01 – amplificador para teclado (tipo combo). CONSIDERAR ATERRAMENTOS, SISTEMA DELTA CONFORME NORMA TÉCNICA, POR INSTALAÇÃO.</t>
    </r>
  </si>
  <si>
    <r>
      <t xml:space="preserve">SERVIÇO DE </t>
    </r>
    <r>
      <rPr>
        <b/>
        <sz val="11"/>
        <color theme="1"/>
        <rFont val="Arial"/>
        <family val="2"/>
      </rPr>
      <t>TRIO ELETRICO TRUCADO</t>
    </r>
    <r>
      <rPr>
        <sz val="11"/>
        <color theme="1"/>
        <rFont val="Arial"/>
        <family val="2"/>
      </rPr>
      <t xml:space="preserve"> COM: 01 Caminhão com som de Grande Porte e com Gerador de energia. Comprimento total: 14,00m, Largura: 4,20m, Potência sonora de 116.000 watts (58mil watts em R.M.S) - Atingindo uma distância de 400m, mediante ao local e a regulagem do som. Gerador Stemac 100 KVA ou energia elétrica trifásica.</t>
    </r>
  </si>
  <si>
    <t>LOTE IV - ILUMINAÇÃO PEQUENO PORTE</t>
  </si>
  <si>
    <t xml:space="preserve">ITEM </t>
  </si>
  <si>
    <t>DESCRICÃO</t>
  </si>
  <si>
    <t xml:space="preserve">UND </t>
  </si>
  <si>
    <t>SERVIÇO DE ILUMINAÇÃO DE PEQUENO PORTE COM: 60- lâmpadas par 64; 08- elipsoidal; 06 – ribaltas; 15- par led de 3w; 12- lâmpadas ACL ou locolight; 04- reletores mini brutes; 02 – maquinas de fumaça; 04- strobatomic 3000 ; 01- canhão  seguidor ; 04 - mesa de luz digital de 2048 canais DMX. CONSIDERAR ATERRAMENTOS, SISTEMA DELTA CONFORME-NORMA TECNICA, POR INSTALAÇÃO.</t>
  </si>
  <si>
    <t>LOTE V - ILUMINAÇÃO MÉDIO PORTE</t>
  </si>
  <si>
    <t xml:space="preserve">SERVIÇO DE ILUMINAÇÃO DE MÉDIO PORTE COM: 
60- lâmpadas par 64; 08- elipsoidal; 04 – ribaltas; 15- par led de 3w; 12- lâmpadas ACL ou locolight; 04- reletores mini brutes; 02 – maquinas de fumaça; 04- movinghead spot; 04- movingbeam; 04- strobatomic 3000 ; 01- canhão  seguidor; 03 - mesa de luz digital de 2048 canais DMX.  CONSIDERAR ATERRAMENTOS, SISTEMA DELTA CONFORME NORMA TÉCNICA, POR INSTALAÇÃO.
</t>
  </si>
  <si>
    <t>TELÃO CONVENCIONAL:  01 tela de retro projeção nos tamanhos de: 3X2, 2x2, 1,20xB0, 3x3 e 5x2 mem lona, com projetor de 2000 anselumes, estrutura de box em aluminio, cabos e acessórios, computador com sistema de projeção. CONSIDERAR ATERRAMENTOS, SISTEMA DELTA CONFORME NORMA TÊCNICA. POR INSTALAÇÃO</t>
  </si>
  <si>
    <t>LOTE VI - ILUMINAÇÃO DE GRANDE PORTE</t>
  </si>
  <si>
    <r>
      <t xml:space="preserve">SERVIÇO DE ILUMINAÇÃO DE </t>
    </r>
    <r>
      <rPr>
        <b/>
        <sz val="11"/>
        <color theme="1"/>
        <rFont val="Arial"/>
        <family val="2"/>
      </rPr>
      <t xml:space="preserve">GRANDE PORTE </t>
    </r>
    <r>
      <rPr>
        <sz val="11"/>
        <color theme="1"/>
        <rFont val="Arial"/>
        <family val="2"/>
      </rPr>
      <t>COM: 90- lâmpadas par 64; 08- elipsoidal; 06 – ribaltas; 15- par led de 3w; 12- lâmpadas ACL ou locolight; 08- reletores mini brutes; 02 – maquinas de fumaça; 12- movinghead spot; 08- movingbeam; 12- strobatomic 3000 ; 01- canhões seguidores ; 01-mesa de luz digital de 2048 canais DMX ; 01-Sistema de dimer digital DMX com  60 canais de 4kwa:04 pontos de intercon ; 01-bortruss e fiação necessário para as ligações dos equipamentos.CONSIDERAR ATERRAMENTOS, SISTEMA DELTA CONFORME NORMA TÊCNICA. POR INSTALAÇÃO</t>
    </r>
  </si>
  <si>
    <t>TELÃO DE LED: 01 painel de 3X2 m em led de alta resolução (10mm), outdoor e Indoor, com dimensões 200X400mm, com processador de video, estrutura de box em aluminio, cabos e acessórios, computador com sistema de projeção. CONSIDERAR ATERRAMENTOS, SISTEMA DELTA CONFORME NORMA TÉCNICA, POR INSTALAÇÃO</t>
  </si>
  <si>
    <t>DESCRÇÃO</t>
  </si>
  <si>
    <t>LOTE VII - ESTRUTURA - PEQUENO PORTE</t>
  </si>
  <si>
    <r>
      <t>PALCO PEQUENO</t>
    </r>
    <r>
      <rPr>
        <sz val="11"/>
        <color theme="1"/>
        <rFont val="Arial"/>
        <family val="2"/>
      </rPr>
      <t xml:space="preserve"> 8m X 6m: Com montagem e desmontagem em estrutura, com pilares em treliças de cantoneiras metálicas ou em box truss Q30 OU P50, com pisos em compensado naval ante derrapante com 15 mm de espessura, estruturados e fixados em tubos e perfis metálicos sem a utilização de pregos. As bases deverão ser montadas sobre sapatas ajustáveis em fusos metálicos com espessura mínima de 1 ¼  polegadas de modo a se fazer um perfeito e seguro nivelamento da estrutura. Cobertura deverá ser em lona vinilica sobre tenda em estrutura tubular metálica galvanizada, devendo a lona ter gramatura mínima de 550g/m e filtro solar, de modo a proporcionar maior conforto térmico no ambiente. As bases deverão ser montadas sobre sapatas ajustáveis em fusos metálicos com espessura mínima de 1 ¼  polegadas de modo a se fazer um perfeito e seguro nivelamento da estrutura. CONSIDERAR ATERRAMENTOS, até SISTEMA DELTA CONFORME NORMA TÉCNICA, POR INSTALAÇÃO.</t>
    </r>
  </si>
  <si>
    <r>
      <t>PALCO MINI6m x 4m</t>
    </r>
    <r>
      <rPr>
        <sz val="11"/>
        <color theme="1"/>
        <rFont val="Arial"/>
        <family val="2"/>
      </rPr>
      <t xml:space="preserve"> Com montagem e desmontagem em estrutura, com pilares em treliças de cantoneiras metálicas ou  em box  truss Q30  OU P50, com pisos em compensado naval ante derrapante com 15 mm de espessura, estruturados e fixados em tubos e perfis metálicos sem a utilização de pregos. As bases deverão ser montadas sobre sapatas ajustáveis em fusos metálicos com espessura mínima de 1 ¼ polegadas de modo a se fazer um perfeito e seguro nivelamento da estrutura. Cobertura em lona vinílica sobre tenda em estrutura tubular metálica galvanizada, devendo a lona ter gramatura mínima de 550g/m² e filtro solar, de modo a proporcionar maior conforto térmico no ambiente. ·    As bases deverão ser montadas sobre sapatas ajustáveis em fusos metálicos com espessura mínima de 1 ¼ polegadas de modo a se fazer um perfeito e seguro nivelamento da estrutura. CONSIDERAR ATERRAMENTOS, até SISTEMA DELTA CONFORME NORMA TÉCNICA, POR INSTALAÇÃO.</t>
    </r>
  </si>
  <si>
    <r>
      <t>PALCO MÉDIO</t>
    </r>
    <r>
      <rPr>
        <sz val="11"/>
        <color theme="1"/>
        <rFont val="Arial"/>
        <family val="2"/>
      </rPr>
      <t xml:space="preserve"> 12m X 08m: Com montagem e desmontagem em estrutura, com pilares em treliças de cantoneiras metálicas ou em box truss Q30 OU P50, com pisos em compensado naval anti derrapante com 15 mm de espessura, estruturados e fixados em tubos e perfis metálicos sem a utilização de pregos. As bases deverão ser montadas sobre sapatas ajustáveis em fusos metálicos com espessura mínima de 1 ¼ polegadas de modo a se fazer um perfeito e seguro nivelamento da estrutura. Cobertura deverá ser em lona vinílica sobre tenda em estrutura tubular metálica galvanizada, devendo a lona ter gramatura mínima de 550g/m² e filtro solar, de modo a proporcionar maior conforto térmico no ambiente. As bases deverão ser montadas sobre sapatas ajustáveis em fusos metálicos com espessura mínima de 1 ¼  polegadas de modo a se fazer um perfeito seguro nivelamento da estrutura. CONSIDERAR ATERRAMENTOS, até SISTEMA DELTA CONFORME NORMA TÉCNICA, POR INSTALAÇÃO.</t>
    </r>
  </si>
  <si>
    <r>
      <t>PASSARELA</t>
    </r>
    <r>
      <rPr>
        <sz val="11"/>
        <color theme="1"/>
        <rFont val="Arial"/>
        <family val="2"/>
      </rPr>
      <t>: Com montagem e desmontagem em estrutura metálica desmontável, com largura de 3,00m x 1,50m de altura E COMPRIMENTO DE 09M, pisos em Com compensado naval ente derrapante, e revestimentos externos em tapume metálico pintado com tinta ante ferruginosa na cor prata.  CONSIDERAR ATERRAMENTOS, SISTEMA DELTA CONFORME NORMA TÉCNICA, POR INSTALAÇÃO</t>
    </r>
  </si>
  <si>
    <r>
      <t>PALCO GRANDE</t>
    </r>
    <r>
      <rPr>
        <sz val="11"/>
        <color theme="1"/>
        <rFont val="Arial"/>
        <family val="2"/>
      </rPr>
      <t xml:space="preserve"> 18m X 12m: Com montagem e desmontagem em estrutura , com pilares em treliças  de  cantoneiras metálicas  ou  em box  truss Q30  OU P50 , com pisos em compensado naval ante derrapante com 15 mm de espessura, estruturados e fixados em tubos e perfis metálicos sem a utilização de pregos. As bases deverão ser montadas sobre sapatas ajustáveis em fusos metálicos com espessura mínima de 1 ¼ polegadas de modo a se fazer um perfeito e seguro nivelamento da estrutura. A Cobertura deverá ser em lona vinílica sobre tenda em estrutura tubular metálica galvanizada, devendo a lona ter gramatura mínima de 550g/m² e filtro solar, de modo a proporcionar maior conforto térmico no ambiente. ·    As bases deverão ser montadas sobre sapatas ajustáveis em fusos metálicos com espessura mínima de 1 ¼ polegadas de modo a se fazer um perfeito e seguro nivelamento da estrutura. CONSIDERAR ATERRAMENTOS, até SISTEMA DELTA CONFORME NORMA TÉCNICA, POR INSTALAÇÃO.</t>
    </r>
  </si>
  <si>
    <r>
      <t>PÓRTICO</t>
    </r>
    <r>
      <rPr>
        <sz val="11"/>
        <color theme="1"/>
        <rFont val="Arial"/>
        <family val="2"/>
      </rPr>
      <t xml:space="preserve">: Com montagem e desmontagem Em estrutura tubular metálica, com Evento vão de </t>
    </r>
    <r>
      <rPr>
        <b/>
        <sz val="11"/>
        <color theme="1"/>
        <rFont val="Arial"/>
        <family val="2"/>
      </rPr>
      <t>10,00m de largura x 5,00m</t>
    </r>
    <r>
      <rPr>
        <sz val="11"/>
        <color theme="1"/>
        <rFont val="Arial"/>
        <family val="2"/>
      </rPr>
      <t xml:space="preserve"> de altura. CONSIDERAR ATERRAMENTOS, até SISTEMA DELTA CONFORME NORMA TÉCNICA, POR INSTALAÇÃO</t>
    </r>
  </si>
  <si>
    <t>LOTE X - ESTRUTURA MÓVEL</t>
  </si>
  <si>
    <r>
      <t>Piso Elevado</t>
    </r>
    <r>
      <rPr>
        <sz val="11"/>
        <color theme="1"/>
        <rFont val="Arial"/>
        <family val="2"/>
      </rPr>
      <t xml:space="preserve"> com 140mm de altura, em estrutura de Alumínio, no sistema Alumipac ou similar, formado por travessa de 50mm x 960mm, perfil U de 50mm x 960mm, macacos de Canto, de lateral, e de centro com rosca para ajuste fino. Sobre a estrutura de Alumínio placas em compensado fenólico ante derrapante nas dimensões de 1.000mm x 1.000mm</t>
    </r>
  </si>
  <si>
    <r>
      <t>Forração tipo carpete</t>
    </r>
    <r>
      <rPr>
        <sz val="11"/>
        <color theme="1"/>
        <rFont val="Arial"/>
        <family val="2"/>
      </rPr>
      <t xml:space="preserve"> de 3mm de espessura na cor solicitada.</t>
    </r>
  </si>
  <si>
    <r>
      <t>Piso vinílico</t>
    </r>
    <r>
      <rPr>
        <sz val="11"/>
        <color theme="1"/>
        <rFont val="Arial"/>
        <family val="2"/>
      </rPr>
      <t xml:space="preserve"> em várias tonalidades.</t>
    </r>
  </si>
  <si>
    <r>
      <t>Piso em Plástico Moldado</t>
    </r>
    <r>
      <rPr>
        <sz val="11"/>
        <color theme="1"/>
        <rFont val="Arial"/>
        <family val="2"/>
      </rPr>
      <t xml:space="preserve"> no sistema Easy Floor ou similar</t>
    </r>
  </si>
  <si>
    <r>
      <t>CAMARIM 4M X 4M</t>
    </r>
    <r>
      <rPr>
        <sz val="11"/>
        <color theme="1"/>
        <rFont val="Arial"/>
        <family val="2"/>
      </rPr>
      <t xml:space="preserve"> - Com montagem e desmontagem climatizado composto de estrutura de alumínio, com montantes de 02,70m de altura, e placas formicada tipo TS na cor branca brilhante, piso COM 10CM DE ALTURA MINIMA em compensado ante derrapante OU FIBRA DE VIDRO estruturado com perfil metálico recapeado com carpete na cor preta, cobertura deverá ser em lona vinilica sobre tenda em estrutura tubular metálica galvanizada, devendo a lona ter gramatura mínima de 550g/m e filtro solar, de modo a proporcionar maior conforto térmico no ambiente. CONSIDERAR ATERRAMENTOS, SISTEMA DELTA CONFORME NORMA TÉCNICA, POR INSTALAÇÃO.</t>
    </r>
  </si>
  <si>
    <r>
      <t>CERCA MODULADA</t>
    </r>
    <r>
      <rPr>
        <sz val="11"/>
        <color theme="1"/>
        <rFont val="Arial"/>
        <family val="2"/>
      </rPr>
      <t>: Em estrutura tubular metálica modulada nas dimensões de 01,00m,02,00m, ou 03,00m de comprimento por 01,10 metro de altura, executadas com tubos galvanizados OU PINTADOS NA COR PRATA BRILHANTE, de diâmetro mínimo de 1 4 polegadas com espessura mínima de 2,00 mm de parede. As divisões internas de fechamento das cercas poderão ser em tubos ou barras metálicas, não podendo proporcionar espaçamento maior que 10 centímetros entre elas de modo a não causar acidentes com crianças. As ligações entre cercas deverão ser um sistema de encaixe E ATRACAÇÃO EM BRAÇADEIRAS PLÁSTICAS DE 30CM que garanta a continuidade e estabilidade da linha, permitindo a transferência e distribuição de cargas entre elas.</t>
    </r>
  </si>
  <si>
    <r>
      <t xml:space="preserve">BANHEIRO QUÍMICO - </t>
    </r>
    <r>
      <rPr>
        <sz val="11"/>
        <color theme="1"/>
        <rFont val="Arial"/>
        <family val="2"/>
      </rPr>
      <t>Em polietileno expandido, tipo Standard, nas dimensões de 1,10m x 1,20m x 2,30m de altura, com tratamento de resíduos através de produto químico, com manutenção, limpeza e higienização através de sistema a vácuo</t>
    </r>
  </si>
  <si>
    <r>
      <t xml:space="preserve">BANHEIRO QUÍMICO PNE- </t>
    </r>
    <r>
      <rPr>
        <sz val="11"/>
        <color theme="1"/>
        <rFont val="Arial"/>
        <family val="2"/>
      </rPr>
      <t>Em polietileno expandido, tipo stander, com tratamento de resíduos através de produtos químicos, com manutenção, limpeza e higienização através de sistema a vácuo. Deverá sempre ser prevista a utilização conjunta de banheiros para portadores de necessidades especiais, sendo 01 Masculino e 01 Feminino.</t>
    </r>
  </si>
  <si>
    <r>
      <t>TENDA MODULADA EM ALUMINIO</t>
    </r>
    <r>
      <rPr>
        <sz val="11"/>
        <color theme="1"/>
        <rFont val="Arial"/>
        <family val="2"/>
      </rPr>
      <t xml:space="preserve"> COM 10m X 10m: tipo galpão duas águas,Deverá ser montada sobre pilares com tubos quadrados de 100mm x 100mm que permita a descida da água pluvial pelos mesmos. As bases deverão ser fixadas ao solo através de estacas de aço de modo a se ter uma perfeita e segura rigidez da estrutura. Cobertura em lona vinílica sobre tenda em estrutura tubular metálica galvanizada, devendo a lona ter gramatura mínima de 550g/m² e filtro solar, de modo a proporcionar maior conforto térmico no ambiente a ser coberto. CONSIDERAR ATERRAMENTOS, SISTEMA DELTA CONFORME NORMA TÉCNICA, POR INSTALAÇÃO.</t>
    </r>
  </si>
  <si>
    <r>
      <t xml:space="preserve">TENDA 10m X 06m </t>
    </r>
    <r>
      <rPr>
        <sz val="11"/>
        <color theme="1"/>
        <rFont val="Arial"/>
        <family val="2"/>
      </rPr>
      <t>com calhas metálicas: Cobertura em lona vinílica sobre tenda em estrutura tubular metálica galvanizada, devendo a lona ter gramatura mínima de 550g/m² e filtro solar, de modo a proporcionar maior conforto térmico no ambiente a ser coberto. Deverá ser montada sobre pilares com tubos quadrados de 100mm x 10mm que permita a descida da água pluvial pelos mesmos, devidamente estaiados no solo ou em outra estrutura de apoio através de cabos de aço. CONSIDERAR ATERRAMENTOS, SISTEMA DELTA CONFORME NORMA TÉCNICA, POR INSTALAÇÃO</t>
    </r>
  </si>
  <si>
    <r>
      <t>TENDA ABERTA 6m X 6m</t>
    </r>
    <r>
      <rPr>
        <sz val="11"/>
        <color theme="1"/>
        <rFont val="Arial"/>
        <family val="2"/>
      </rPr>
      <t xml:space="preserve"> com calhas metálicas: Cobertura em lona vinilica sobre tenda em estrutura tubular metálica galvanizada, devendo a lona ter gramatura mínima de 550g/ filtro solar, de modo a proporcionar maior conforto térmico no ambiente a ser coberto. Deverá ser montada sobre pilares com tubos quadrados de 100mm x 10mm que permita a descida da água pluvial pelos mesmos, devidamente instalados no solo ou em outra estrutura de apoio através de cabos de aço. CONSIDERAR ATERRAMENTOS, SISTEMA DELTA CONFORME NORMA TÉCNICA, POR INSTALAÇÃO.</t>
    </r>
  </si>
  <si>
    <r>
      <t>TENDA ABERTA 6m X 4m</t>
    </r>
    <r>
      <rPr>
        <sz val="11"/>
        <color theme="1"/>
        <rFont val="Arial"/>
        <family val="2"/>
      </rPr>
      <t xml:space="preserve"> com calhas metálicas: Cobertura em lona vinilica sobre tenda em estrutura tubular metálica galvanizada, devendo a lona ter gramatura até três mínimas de 550g/m² e filtro solar, de modo a proporcionar maior conforto térmico dias no ambiente a ser coberto. Deverá ser montada sobre pilares com tubos galvanizados de diâmetro mínimo de 1 ½  polegadas (48,30 mm). contra ventados em tubos metálicos, devidamente estalados no solo ou em outra estrutura de apoio excedente através de cabos de aço. CONSIDERAR ATERRAMENTOS, SISTEMA DELTA CONFORME NORMA TÉCNICA, POR INSTALAÇÃO.</t>
    </r>
  </si>
  <si>
    <r>
      <t>TENDA ABERTA 3m X 3m</t>
    </r>
    <r>
      <rPr>
        <sz val="11"/>
        <color theme="1"/>
        <rFont val="Arial"/>
        <family val="2"/>
      </rPr>
      <t xml:space="preserve"> com calhas metálicas: Cobertura em lona vinilica sobre tenda em estrutura tubular metálica galvanizada, devendo a lona ter gramatura mínima de 550g/m e filtro solar, de modo a proporcionar maior conforto térmico no ambiente a ser coberto. Deverá ser montada sobre pilares com tubos galvanizados de diâmetro mínimo de 1 ½ polegadas (48,30 mm), contraventados em tubos metálicos, devidamente estaiados no solo ou em outra estrutura de apoio através de cabos de aço.CONSIDERAR ATERRAMENTOS, SISTEMA DELTA CONFORME NORMA TÉCNICA, POR INSTALAÇÃO.</t>
    </r>
  </si>
  <si>
    <r>
      <t>Estrutura para Galpão:</t>
    </r>
    <r>
      <rPr>
        <sz val="11"/>
        <color theme="1"/>
        <rFont val="Arial"/>
        <family val="2"/>
      </rPr>
      <t xml:space="preserve"> Galpão em estrutura de aço ou de alumínio, coberto e com fechamento lateral em lona vinílica, totalmente vedado para receber climatização, contendo portas em blindex de frente e de fundo, com interligações com outras coberturas. O isolamento da refrigeração se dará através de 14 cortinas de ar com 10m cada, e nas dimensões máximas de 40m de largura (vão livre) x 72,50m de comprimento.</t>
    </r>
  </si>
  <si>
    <r>
      <t>ESTANDES básico</t>
    </r>
    <r>
      <rPr>
        <sz val="11"/>
        <color theme="1"/>
        <rFont val="Arial"/>
        <family val="2"/>
      </rPr>
      <t>, com piso elevado em 10cm, sistema de montagem em fórmica e alumínio anodizado na cor alumínio brilhante, testeiras em vidro no sistema Spidercom um metro de largura, iluminação em arandelas a cada 03m2, plotagem com logo do cliente com área de 01m2 em policromia, tendo como mobiliário básico por cada 09m2 01-balcão cego, 01 jogo de mesa com tampo de vidro e quatro cadeiras, 07 prateleiras.  CONSIDERAR ATERRAMENTOS, SISTEMA DELTA CONFORME NORMA TÉCNICA, POR INSTALAÇÃO.</t>
    </r>
  </si>
  <si>
    <r>
      <t>Estande Fechado</t>
    </r>
    <r>
      <rPr>
        <sz val="11"/>
        <color theme="1"/>
        <rFont val="Arial"/>
        <family val="2"/>
      </rPr>
      <t xml:space="preserve"> para receber a Climatização e permitir privacidade de palestras ou Conferências, construído no sistema Octanorm ou similar, com a seguinte ambientação mínima: Testeira Curva Painel em Fórmica TS branco brilhante e plotado conforme aprovado pela FCP/Pa; com adesivo vinílico; Forro em placas de TS formicado em toda sua extensão: Iluminação com calhas auto portantes a cada 03m2; Tomadas de 220v compatíveis com o número de eletrônicos que as utilizarão; Porta em blindex: 03 Prateleiras com mão francesa em Alumínio com graduação de nível;01 contendo 01 mesa de apoio, 50 cadeiras sem braço, Piso elevado e acarpetado na cor cinza claro; Sistema de refrigeração compatível com o volume. È obrigatório apresentar o cálculo do dimensionamento da refrigeração.</t>
    </r>
  </si>
  <si>
    <r>
      <t>Estande fechado com ½  Parede em Vidro</t>
    </r>
    <r>
      <rPr>
        <sz val="11"/>
        <color theme="1"/>
        <rFont val="Arial"/>
        <family val="2"/>
      </rPr>
      <t xml:space="preserve"> Para receber a Climatização e permitir privacidade de palestras ou Conferências, construído no sistema Octanorm ou similar, com a seguinte Ambientação mínima: • Testeira Curva de 170mm x 1.100mm, • Painel em Fórmica TS branco brilhante com ½ parede e ½ vidro temperado de 06mm. O TS poderá ser adesivado, quando solicitado.• Forro em placas de TS formicado em toda sua extensão, • Iluminação com calhas auto portante a cada 03m2, • Tomadas de 220v compatíveis com o número de eletrônicos que as utilizarão, 9.8-Porta em blindex, • Prateleiras com mão francesa em Alumínio com graduação de nível, • Piso acarpetado na cor cinza claro, 9.16-Sistema de refrigeração compatível com o volume</t>
    </r>
  </si>
  <si>
    <r>
      <t xml:space="preserve">Estande Misto </t>
    </r>
    <r>
      <rPr>
        <sz val="11"/>
        <color theme="1"/>
        <rFont val="Arial"/>
        <family val="2"/>
      </rPr>
      <t>Piso elevado em vidro com motivos do evento retro iluminado Testeira: distribuída na fachada dos estandes com identidade visual, onde será adesivado o letreiro em vinil, iluminada com um spot e lâmpada de led 100 watts Paredes laterais e de fundo composta por material padronizado, com divisórias em painéis TS branco ou similar, na cor branca, painéis medindo 2,20 x 1,00m, emoldurados com perfis e travessas de alumínio anodizado, na cor natural, octavado ou similar que poderão ser adesivadas de acordo com projeto aprovado pelo Sebrae. Instalação Elétrica com no mínimo 01 (uma) unidade de tomada monofásica tripolar, a cada 9 m2: deverá ser 0instalada uma unidade de tomada monofásica tripolar, para cada estande, quando for menor que 9m² Iluminação com no mínimo 01 (um) spot de 100W a cada 3,00m2; Prateleiras com graduação de nível. Depósito totalmente fechado com porta e chave.</t>
    </r>
  </si>
  <si>
    <r>
      <t>Estande Construído</t>
    </r>
    <r>
      <rPr>
        <sz val="11"/>
        <color theme="1"/>
        <rFont val="Arial"/>
        <family val="2"/>
      </rPr>
      <t xml:space="preserve">, Em madeira, mdf, tijolo, ferro e lambri bruto, piso em vidro plotado com motivos do evento retro iluminado, adesivagem total nas paredes externas, quando necessário, sistema de iluminação a ser projetado pelo fornecedor mantendo padrão de norma e segurança. No mínimo, 20 pontos de tomada. Depósito totalmente fechado com porta chave. </t>
    </r>
  </si>
  <si>
    <r>
      <t>Climatização com ar condicionado em Sistema de Central</t>
    </r>
    <r>
      <rPr>
        <sz val="11"/>
        <color theme="1"/>
        <rFont val="Arial"/>
        <family val="2"/>
      </rPr>
      <t xml:space="preserve"> de refrigeração, com capacidade de 25 Tr's (52 KVA), no chamado sistema Splitão, devendo ter duas bocas divisórias de saída de ar, e dutos flexíveis em molas revestidas de isolante térmico, com diâmetro de 750mm e comprimento mínimo de 14 m cada</t>
    </r>
  </si>
  <si>
    <r>
      <t>Climatização com ar condicionado em Split</t>
    </r>
    <r>
      <rPr>
        <sz val="11"/>
        <color theme="1"/>
        <rFont val="Arial"/>
        <family val="2"/>
      </rPr>
      <t xml:space="preserve"> Sistema de refrigeração com Split's de 60.000 btu (05tr's) no chamado sistema de piso / parede.</t>
    </r>
  </si>
  <si>
    <r>
      <t>Climatização - Ventiladores Industriais</t>
    </r>
    <r>
      <rPr>
        <sz val="11"/>
        <color theme="1"/>
        <rFont val="Arial"/>
        <family val="2"/>
      </rPr>
      <t xml:space="preserve"> Ventiladores Industrial de Parede de 01 Metro, poderá ser instalado em diversos ambientes, com motor blindado com 1/2CV de potência, pás de nylon injetado com reforço de fibra de carbono</t>
    </r>
  </si>
  <si>
    <r>
      <t>Climatizadores Evaporativos</t>
    </r>
    <r>
      <rPr>
        <sz val="11"/>
        <color theme="1"/>
        <rFont val="Arial"/>
        <family val="2"/>
      </rPr>
      <t xml:space="preserve">: Climatizador Evaporativo novos capazes de produzir Evento de climatização em grandes ambientes sem a presença de nevoa ou gotículas: Área de abrangência </t>
    </r>
    <r>
      <rPr>
        <b/>
        <sz val="11"/>
        <color theme="1"/>
        <rFont val="Arial"/>
        <family val="2"/>
      </rPr>
      <t>de 200m2 à 250m² aproximadamente</t>
    </r>
    <r>
      <rPr>
        <sz val="11"/>
        <color theme="1"/>
        <rFont val="Arial"/>
        <family val="2"/>
      </rPr>
      <t>, Tensão: 220V: Autonomia do reservatório a plenacarga: 01 hora; Reservatório de água com capacidade adequada à autonomia; modo de reposição de água no reservatório: manualmente, Direcionamento do fluxo: vertical e horizontal das aletas; Plug de conexão elétrica do equipamento no novo padrão brasileiro</t>
    </r>
  </si>
  <si>
    <r>
      <t xml:space="preserve">Climatizadores Evaporativos  </t>
    </r>
    <r>
      <rPr>
        <sz val="11"/>
        <color theme="1"/>
        <rFont val="Arial"/>
        <family val="2"/>
      </rPr>
      <t xml:space="preserve">Climatizador Evaporativo novos capazes de produzir climatização em grandes ambientes sem a presença de névoa ou gotículas; Área de abrangência de </t>
    </r>
    <r>
      <rPr>
        <b/>
        <sz val="11"/>
        <color theme="1"/>
        <rFont val="Arial"/>
        <family val="2"/>
      </rPr>
      <t>50m² aproximadamente</t>
    </r>
    <r>
      <rPr>
        <sz val="11"/>
        <color theme="1"/>
        <rFont val="Arial"/>
        <family val="2"/>
      </rPr>
      <t>, Tensão: 220V; Autonomia do reservatório a plena carga: 01 hora; Reservatório de água com capacidade adequada à autonomia; modo de reposição de água no reservatório: manualmente; Direcionamento do fluxo: vertical e horizontal das aletas; Plug de conexão elétrica do equipamento no novo padrão brasileiro.</t>
    </r>
  </si>
  <si>
    <r>
      <t>Transformador de voltagem</t>
    </r>
    <r>
      <rPr>
        <sz val="11"/>
        <color theme="1"/>
        <rFont val="Arial"/>
        <family val="2"/>
      </rPr>
      <t>: Prático, versátil, de concepção sólida e eficiente. Para aplicar em equipamentos eletroeletrônicos que exijam a conversão da tensão, tanto de 110/127 V para 220V quanto de 220v para 110/127V. Com a tecnologia Plug &amp; Play, não exigindo qualquer instalação ou pré-configuração.</t>
    </r>
  </si>
  <si>
    <r>
      <t>Balcão</t>
    </r>
    <r>
      <rPr>
        <sz val="11"/>
        <color theme="1"/>
        <rFont val="Arial"/>
        <family val="2"/>
      </rPr>
      <t>: Cego adesivado em cores, com tampo de fórmica, prateleiras, porta de correr e fechadura com tranca, medindo 1mx1m</t>
    </r>
  </si>
  <si>
    <r>
      <t>Balcão:</t>
    </r>
    <r>
      <rPr>
        <sz val="11"/>
        <color theme="1"/>
        <rFont val="Arial"/>
        <family val="2"/>
      </rPr>
      <t xml:space="preserve"> com estrutura em aluminio Octanorm e fechamento em TS branco, com porta de correr, prateleira e chave, medindo 1,00 x 0,50 x 1,00</t>
    </r>
  </si>
  <si>
    <r>
      <t>Balcão:</t>
    </r>
    <r>
      <rPr>
        <sz val="11"/>
        <color theme="1"/>
        <rFont val="Arial"/>
        <family val="2"/>
      </rPr>
      <t xml:space="preserve"> com estrutura em alumínio Octanorm e fechamento em TS branco, sem porta e com prateleira, medindo 1,00 x 0,50 x 1,00 m;</t>
    </r>
  </si>
  <si>
    <r>
      <t>Balcão</t>
    </r>
    <r>
      <rPr>
        <sz val="11"/>
        <color theme="1"/>
        <rFont val="Arial"/>
        <family val="2"/>
      </rPr>
      <t>: vitrinado adesivado em cores, com portas de correr, prateleiras internas e tranca, medindo 1mx1m</t>
    </r>
  </si>
  <si>
    <r>
      <t>Bancada:</t>
    </r>
    <r>
      <rPr>
        <sz val="11"/>
        <color theme="1"/>
        <rFont val="Arial"/>
        <family val="2"/>
      </rPr>
      <t xml:space="preserve"> com estrutura em aluminio octanorme e TS branco, medindo 1,00 x 0,50 x 0,70;</t>
    </r>
  </si>
  <si>
    <r>
      <t>Bancos:</t>
    </r>
    <r>
      <rPr>
        <sz val="11"/>
        <color theme="1"/>
        <rFont val="Arial"/>
        <family val="2"/>
      </rPr>
      <t xml:space="preserve"> de madeira ripada com encosto e braço para 3 lugares</t>
    </r>
  </si>
  <si>
    <r>
      <t>Púlpito</t>
    </r>
    <r>
      <rPr>
        <sz val="11"/>
        <color theme="1"/>
        <rFont val="Arial"/>
        <family val="2"/>
      </rPr>
      <t>: Em Acrílico, vidro, marcenaria ou de mesa</t>
    </r>
  </si>
  <si>
    <r>
      <t>Mesa</t>
    </r>
    <r>
      <rPr>
        <sz val="11"/>
        <color theme="1"/>
        <rFont val="Arial"/>
        <family val="2"/>
      </rPr>
      <t>: com pés de ferro, tampão em MDF e vidro/ e o/ redonda que acomodem de 8 a 10 pessoas</t>
    </r>
  </si>
  <si>
    <r>
      <t>Mesa:</t>
    </r>
    <r>
      <rPr>
        <sz val="11"/>
        <color theme="1"/>
        <rFont val="Arial"/>
        <family val="2"/>
      </rPr>
      <t xml:space="preserve"> quadrada, em madeira natural, medindo aproximadamente 1,5 x 1,5.</t>
    </r>
  </si>
  <si>
    <r>
      <t>Conjunto de Lixeira Seletiva</t>
    </r>
    <r>
      <rPr>
        <sz val="11"/>
        <color theme="1"/>
        <rFont val="Arial"/>
        <family val="2"/>
      </rPr>
      <t>: Lixeira Para Coleta Seletiva Basculante, com capacidade de 50 ou 60 Litros com suporte (5 Lixeiras): Metais, Plásticos, Papeis, Orgânicos, não recicláveis</t>
    </r>
  </si>
  <si>
    <r>
      <t>Conjunto de Lixeira Seletiva em Inox</t>
    </r>
    <r>
      <rPr>
        <sz val="11"/>
        <color theme="1"/>
        <rFont val="Arial"/>
        <family val="2"/>
      </rPr>
      <t>: Lixeira Para Coleta Seletiva com tampa meia esfera em INOX, com capacidade de 50 ou 60 Litros com suporte (5 Lixeiras): Metais, Plásticos, Papeis, Orgânicos, não recicláveis</t>
    </r>
  </si>
  <si>
    <r>
      <t>Paisagismo</t>
    </r>
    <r>
      <rPr>
        <sz val="11"/>
        <color theme="1"/>
        <rFont val="Arial"/>
        <family val="2"/>
      </rPr>
      <t>: Ambientação de espaços para ser utilizado exclusivamente em Feiras, com o objetivo de tornar o ambiente mais harmonioso e melhor para o visitante. ORÇAR POR CONJUNTO DE 10 ARRANJOS MÉDIOS</t>
    </r>
    <r>
      <rPr>
        <sz val="11"/>
        <color rgb="FF000000"/>
        <rFont val="Arial"/>
        <family val="2"/>
      </rPr>
      <t>.</t>
    </r>
  </si>
  <si>
    <r>
      <t>Toalha</t>
    </r>
    <r>
      <rPr>
        <sz val="11"/>
        <color theme="1"/>
        <rFont val="Arial"/>
        <family val="2"/>
      </rPr>
      <t>: em algodão brocado e/ou gorgojão e/ou cetim, deverão ser nas formas retangulares e/ou redondas, medindo 3x3 passada, nas cores variadas, para mesas de 8 a 10 pessoas.</t>
    </r>
  </si>
  <si>
    <t>Arranjo pequeno com Flores naturais contenta no mínimo 16 rosas, velas Ornamentais pequenas e folhagens para completar os arranjos.</t>
  </si>
  <si>
    <r>
      <t>Arranjo médio</t>
    </r>
    <r>
      <rPr>
        <sz val="11"/>
        <color theme="1"/>
        <rFont val="Arial"/>
        <family val="2"/>
      </rPr>
      <t>, com flor natural contendo no mínimo 20 rosas, nas cores variadas e folhagens para completar os arranjos.</t>
    </r>
  </si>
  <si>
    <r>
      <t>Arranjo:</t>
    </r>
    <r>
      <rPr>
        <sz val="11"/>
        <color theme="1"/>
        <rFont val="Arial"/>
        <family val="2"/>
      </rPr>
      <t xml:space="preserve"> solene de flores naturais campestres, em espuma floral para mesa, UND em formato jardineira para aproximadamente 1m de comprimento e 15 cm de altura</t>
    </r>
  </si>
  <si>
    <r>
      <t>Arranjo</t>
    </r>
    <r>
      <rPr>
        <sz val="11"/>
        <color theme="1"/>
        <rFont val="Arial"/>
        <family val="2"/>
      </rPr>
      <t>: solene de flores naturais campestres em espuma floral para mesa em formato jardineira para aproximadamente 6m de comprimento e 15 cm de altura.</t>
    </r>
  </si>
  <si>
    <r>
      <t>Arranjo</t>
    </r>
    <r>
      <rPr>
        <sz val="11"/>
        <color theme="1"/>
        <rFont val="Arial"/>
        <family val="2"/>
      </rPr>
      <t>: informal de flores naturais campestres, em espuma floral para mesa, medindo aproximadamente 20 cm de comprimento e 30 cm de altura com vão de vidro ou cachepo de madeira trabalhada</t>
    </r>
  </si>
  <si>
    <r>
      <t>Arranjo</t>
    </r>
    <r>
      <rPr>
        <sz val="11"/>
        <color theme="1"/>
        <rFont val="Arial"/>
        <family val="2"/>
      </rPr>
      <t>: informal de flores naturais tropical, com espuma floral para mesa, medindo aproximadamente 20 cm de comprimento e 30 cm de altura com vão de vidro ou cachepo de madeira trabalhada,</t>
    </r>
  </si>
  <si>
    <r>
      <t>Cadeiras:</t>
    </r>
    <r>
      <rPr>
        <sz val="11"/>
        <color theme="1"/>
        <rFont val="Arial"/>
        <family val="2"/>
      </rPr>
      <t xml:space="preserve"> Puff quadrado com medidas aproximadas de 0,45 cm, revestido de couro sintético</t>
    </r>
  </si>
  <si>
    <r>
      <t>Cadeiras:</t>
    </r>
    <r>
      <rPr>
        <sz val="11"/>
        <color theme="1"/>
        <rFont val="Arial"/>
        <family val="2"/>
      </rPr>
      <t xml:space="preserve"> tipo Dior, em policarbono, nos modelos tabaco e/ ou cristal e/ou dourada e ou rosa.</t>
    </r>
  </si>
  <si>
    <r>
      <t>Cadeiras:</t>
    </r>
    <r>
      <rPr>
        <sz val="11"/>
        <color theme="1"/>
        <rFont val="Arial"/>
        <family val="2"/>
      </rPr>
      <t xml:space="preserve"> Cadeiras tipo Tifanny em policarbono nos modelos cristal/e ou dourada e/e ou madeira/ e ou branca</t>
    </r>
  </si>
  <si>
    <r>
      <t>Malha:</t>
    </r>
    <r>
      <rPr>
        <sz val="11"/>
        <color theme="1"/>
        <rFont val="Arial"/>
        <family val="2"/>
      </rPr>
      <t xml:space="preserve"> Malha tensionada que poderão ser nas seguintes cores: amarelo, branco, bege e preto no seguinte tamanho: Pequeno</t>
    </r>
  </si>
  <si>
    <r>
      <t>Lycra:</t>
    </r>
    <r>
      <rPr>
        <sz val="11"/>
        <color theme="1"/>
        <rFont val="Arial"/>
        <family val="2"/>
      </rPr>
      <t xml:space="preserve"> Tensionada para revestimento de mesas, fundo de palco e ornamentação  em geral. </t>
    </r>
  </si>
  <si>
    <r>
      <t>Mesa bistrô:</t>
    </r>
    <r>
      <rPr>
        <sz val="11"/>
        <color theme="1"/>
        <rFont val="Arial"/>
        <family val="2"/>
      </rPr>
      <t xml:space="preserve"> Locação de massa bistrô com base de alumínio, altura de aproximadamente 2m e tampo de vidro com circunferência de cerca de 60 modelo similar</t>
    </r>
  </si>
  <si>
    <r>
      <t>Poltrona</t>
    </r>
    <r>
      <rPr>
        <sz val="11"/>
        <color theme="1"/>
        <rFont val="Arial"/>
        <family val="2"/>
      </rPr>
      <t>: Locação de poltrona braços, acolchoada, medindo aproximadamente 80 cm de comprimento e 50 de largura, nas cores branca, bege ou preta ou modelo similar</t>
    </r>
  </si>
  <si>
    <r>
      <t>Bebedouro</t>
    </r>
    <r>
      <rPr>
        <sz val="11"/>
        <color theme="1"/>
        <rFont val="Arial"/>
        <family val="2"/>
      </rPr>
      <t>: Locação de bebedouro de coluna de 20 litros, padrão de 01m</t>
    </r>
  </si>
  <si>
    <r>
      <t>Decoração:</t>
    </r>
    <r>
      <rPr>
        <sz val="11"/>
        <color theme="1"/>
        <rFont val="Arial"/>
        <family val="2"/>
      </rPr>
      <t xml:space="preserve"> para eventos festivos como Aniversários de Cidade, Festival Junino, Círio, Natal, outros eventos promovidos pela Fundação, (decorações com utilização de flores naturais até 20 Cachepôs médios, banner de até 10m, tapeçarias de até 3m, balões até 5.000 unidades, cenografia, comunicação visual, etc). De acordo com cada evento e Layout a ser apresentado</t>
    </r>
  </si>
  <si>
    <r>
      <t>Extintores Tipo ABC:</t>
    </r>
    <r>
      <rPr>
        <sz val="11"/>
        <color theme="1"/>
        <rFont val="Arial"/>
        <family val="2"/>
      </rPr>
      <t xml:space="preserve"> conjuntos de extintores de ABC de 12kgs, afixando sinalização padrão e legível, devendo cumprir todas as recomendações e orientações do Corpo de Bombeiros</t>
    </r>
  </si>
  <si>
    <r>
      <t xml:space="preserve">LOCAÇÕES DE GRUPO DE GERADOR MÓVEL, COM CAPACIDADE MÍNIMA </t>
    </r>
    <r>
      <rPr>
        <b/>
        <sz val="11"/>
        <color theme="1"/>
        <rFont val="Arial"/>
        <family val="2"/>
      </rPr>
      <t>DE 180 DIÁRIA KVA, trifásicos, tensão 440/380/220/110 VAC, 60 Hz,</t>
    </r>
    <r>
      <rPr>
        <sz val="11"/>
        <color theme="1"/>
        <rFont val="Arial"/>
        <family val="2"/>
      </rPr>
      <t xml:space="preserve"> disjuntor de proteção, silenciado em nível de ruído sonoro de 32 db, cabine 1,5 metros, acoplado a um caminhão por meio de grampos fixados no chassi para transporte rápido, com 02 jogos de cabos de 95mm/4lances/25 metros flexíveis (95mm x 4 x 25m), quadro de barramento de cobre para conexão intermediária com isoladores e chave reversora para duas fontes de energia elétrica dimensionada de acordo com a potência de grupo gerador, incluindo custo de montagem com ponto de aterramento para proteção composto de 01 (uma) haste de cobre de 03 metros de comprimento, com cordoalha de cobre n 16 mm2, no mínimo, com 05 metros com conectores.  CONSIDERAR ATERRAMENTOS, SISTEMA DELTA CONFORME NORMA TÉCNICA, POR INSTALAÇÃO</t>
    </r>
  </si>
  <si>
    <r>
      <t xml:space="preserve">LOCAÇÕES DE GRUPO DE GERADOR MÓVEL, COM CAPACIDADE MÍNIMA </t>
    </r>
    <r>
      <rPr>
        <b/>
        <sz val="11"/>
        <color theme="1"/>
        <rFont val="Arial"/>
        <family val="2"/>
      </rPr>
      <t>DE 150 DIÁRIA KVA, trifásicos, tensão 220/110</t>
    </r>
    <r>
      <rPr>
        <sz val="11"/>
        <color theme="1"/>
        <rFont val="Arial"/>
        <family val="2"/>
      </rPr>
      <t xml:space="preserve"> VAC, 60 Hz, disjuntor de proteção, silenciado em nível de ruído sonoro de 32 db, cabine 1,5 metros, acoplado a um caminhão por meio de grampos fixados no chassi para transporte rápido, com 02 jogos de cabos de 95mm/4lances/25 metros flexíveis (95mm x 4 x 25m), quadro de barramento de cobre para conexão intermediária com isoladores e chave reversora para duas fontes de energia elétrica dimensionada de acordo com a potência de grupo gerador, incluindo custo de montagem com ponto de aterramento para proteção composto de 01 (uma) haste de cobre de 03 metros de comprimento, com cordoalha de cobre n 16 mm2, no mínimo, com 05 metros com conectores.  CONSIDERAR ATERRAMENTOS, SISTEMA DELTA CONFORME NORMA TÉCNICA, POR INSTALAÇÃO.</t>
    </r>
  </si>
  <si>
    <t>BARRACA MODULÁVEL COM LATERAIS EM LONA 2,10X2,10m Armação da barraca em tubo industrial Toldo de cobertura em lona bagum Pintura das ferragens e das laterais em epóxi tinta em pó. Uma porta de acesso com trava. Logomarca nas 4 laterais bem como nos 4 lados do toldo de cobertura. Laterais com estrutura em tubo, amarração das lonas laterais com fio de nylon super resistente. CONSIDERAR ATERRAMENTOS, SISTEMA DELTA CONFORME NORMA TÉCNICA, POR INSTALAÇÃO.</t>
  </si>
  <si>
    <t>CAIXA ISOTÉRMICA DE POLIETILENO PLÁSTICA Gabinete externo e interno. DIAR manufaturado em Polietileno - Tampa com limitadores para empilhamento seguro e superficie 100% lisa - Ladrão para água - Dobradiça fixada com varetas de Nylon - super resistente - A tampa quando aberta permanece em 90°.</t>
  </si>
  <si>
    <t>CAIXA ISOTÉRMICA 160 litros Gabinete externo e interno manufaturado em isopor</t>
  </si>
  <si>
    <t xml:space="preserve">DIÁRIA </t>
  </si>
  <si>
    <t>M2</t>
  </si>
  <si>
    <t>CONJ.</t>
  </si>
  <si>
    <t>ARRANJO</t>
  </si>
  <si>
    <t>FCP</t>
  </si>
  <si>
    <t>SEFA</t>
  </si>
  <si>
    <t>SEPLAD</t>
  </si>
  <si>
    <t>BOMBEIROS</t>
  </si>
  <si>
    <t>SESPA</t>
  </si>
  <si>
    <t>CASA MILITAR</t>
  </si>
  <si>
    <t>SANTA CASA</t>
  </si>
  <si>
    <t>SECOM</t>
  </si>
  <si>
    <t>FASEPA</t>
  </si>
  <si>
    <t>FCG</t>
  </si>
  <si>
    <t>SEEL</t>
  </si>
  <si>
    <t>SEDAP</t>
  </si>
  <si>
    <t>RENATO CHAVES</t>
  </si>
  <si>
    <t>COHAB</t>
  </si>
  <si>
    <t>SEASTER</t>
  </si>
  <si>
    <t>PGE</t>
  </si>
  <si>
    <t>CRGBA</t>
  </si>
  <si>
    <t>PCPA</t>
  </si>
  <si>
    <t>SECTET</t>
  </si>
  <si>
    <t>LOTE XI - GRÁFICO</t>
  </si>
  <si>
    <t>PLACA em acrílico preto 5 mm letras (arial, narrow/times new romam/avantagard mbt) adesivada em vinil adesivo imprimax ou similar de 80 micons, cor a ser definida. A fixação da placa é por meio de fita dupla face. Placa instalada no local, Dimensão 3x15 cm</t>
  </si>
  <si>
    <t>PAINEL em PVC expandido de 3 cc, aplicação de adesivo leitoso e impressão fotográfica a definir fixado com fita dupla face. Dimensão 1m²</t>
  </si>
  <si>
    <t>ADESIVO para aplicação em vidro, leitoso, aplicação comum e impressão fotográfica a definir. Dimensão 1m²</t>
  </si>
  <si>
    <t>Impressão adesivada, tamanho 1m x 1,5m</t>
  </si>
  <si>
    <t>Impressão adesivada, tamanho A3</t>
  </si>
  <si>
    <t>BANNER em lona fosca 440 g, policromia, tinta UV com acabamento em ilhós ou bastão de madeira e fio Dimensão 2,00 x 1,00 m</t>
  </si>
  <si>
    <t>BANNER em lona fosca 440 g, policromia, tinta UV com acabamento em ilhós ou bastão de madeira e fio. Dimensão 4,5 x 2.00 m</t>
  </si>
  <si>
    <t>BANNER em lona fosca 440 g. policromia, tinta UV com acabamento em ilhós ou bastão de madeira e fio. Dimensão 1,2 x 2,00 m</t>
  </si>
  <si>
    <t>BANNER em lona fosca 440 g. policromia, tinta UV com acabamento em ilhós ou bastão de madeira e fio. Dimensão 8.00 x 1,5 m</t>
  </si>
  <si>
    <t>BANNER em lona fosca 440 g, policromia, tinta UV com acabamento em ilhós ou bastão de madeira e fio. Dimensão 8,00 x 3,00 m</t>
  </si>
  <si>
    <t>BANNER em lona fosca 440 g, policromia, tinta UV com acabamento em ilhós ou bastão de madeira e fio. Dimensão 3,00 x 5,00 m</t>
  </si>
  <si>
    <t>BANNER TESTEIRA 1,00 x 3,00m</t>
  </si>
  <si>
    <t>Ingresso: impresso em cor frente e verso. TAMANHO: 18 x 8,5 cm - Papel AP 63G, com três serrilhas, numeradas, bloco de 50 x 1</t>
  </si>
  <si>
    <t>Adesivo - Impressão colorida em adesivo vinil, Corte seco</t>
  </si>
  <si>
    <t>Adesivo - Impressão colorida em adesivo vinil transparente, Corte seco</t>
  </si>
  <si>
    <t>Cartaz formato 31x46cm, impressão colorida (4x0 cores), papel offset ou couché 150g/m2.</t>
  </si>
  <si>
    <t>Crachá Tamanho: 10x15cm Impressão colorida em apenas um lado (4x0 cores). Papel offset 180g/m2 Acabamento: Furos superiores e cordão</t>
  </si>
  <si>
    <t>Adesivo - Impressão de vinil adesivo colorido, recortado eletronicamente - Plotter de recorte instalado no local</t>
  </si>
  <si>
    <t>Calendário com 13 folhas no formato 23x14cm. Base piramidal no formato 23x14,5cm com impressão, wire-o branco. Impressão offset 4x4 nas lâminas dos meses e  4x0 base. Papel couché fosco 120g/m² nas lâminas dos meses. Base em Papel cartão duplex 400g/m². Acabamento: Perfuração e colocação de wire-o. Vinco e dobra na base</t>
  </si>
  <si>
    <t>Cartaz formato 46x64cm, impressão colorida (4x0 cores), papel offset ou Certificado impressão em apenas 1 Lado Tamanho: 20x30cm Impressão colorida em 1 lado (4x0 cores). Papel offset fosco 180g/m</t>
  </si>
  <si>
    <t>Flyer frente e verso Formato: 14,5x22cm Impressão offset 4x4 cores Couché brilho ou fosco 120g/m²</t>
  </si>
  <si>
    <t>Flyer frente e verso Formato: 10x20cm Impressão offset 4x4 cores Couché brilho ou fosco 120g/m²</t>
  </si>
  <si>
    <t>Flyer 1 lado Formato: 14,5x22cm Impressão offset 4x0 cores Couché brilho ou fosco 120g/m</t>
  </si>
  <si>
    <t>Envelope em papel branco timbrado, tamanho 16,2cm de largura x 22,9 cm de comprimento, gramatura 90g/m², impressão 1x1 cores, contendo o Brasão da Republica ou logo do Iffar</t>
  </si>
  <si>
    <t>Envelope em papel branco timbrado, tamanho 31cm de largura  41 cm de comprimento, gramatura 90g/m², impressão 1x1 cores, contendo o Brasão da Republica ou logo do Iffar.</t>
  </si>
  <si>
    <r>
      <t>A</t>
    </r>
    <r>
      <rPr>
        <sz val="11"/>
        <color rgb="FF000000"/>
        <rFont val="Arial"/>
        <family val="2"/>
      </rPr>
      <t xml:space="preserve">GENDA DIÁRIA, já datada,1 dia por página, sábado e domingo em folhas separadas.Contendo: Calendário do ano anterior, do ano atual e do próximo, Folha de dados, Agenda de Contatos. Tamanho: A5 - 15x21 Diaria Uso Comercial, profissional ou Pessoal Capa Dura e Wire-o PERSONALIZAVEL CAPA – Diversas cores com logo da Fundação. Folhas com Impressão em Tons de Cinza </t>
    </r>
  </si>
  <si>
    <r>
      <t>SEIVA</t>
    </r>
    <r>
      <rPr>
        <sz val="11"/>
        <color theme="1"/>
        <rFont val="Arial"/>
        <family val="2"/>
      </rPr>
      <t xml:space="preserve"> - Impressão de livros formato fechado </t>
    </r>
    <r>
      <rPr>
        <b/>
        <sz val="11"/>
        <color theme="1"/>
        <rFont val="Arial"/>
        <family val="2"/>
      </rPr>
      <t xml:space="preserve">14,5 x 20 cm </t>
    </r>
    <r>
      <rPr>
        <sz val="11"/>
        <color theme="1"/>
        <rFont val="Arial"/>
        <family val="2"/>
      </rPr>
      <t>Capa em couché 300g ou Duodesign, formado aberto 500x20 cm (orelha larga) impressão em cromia (frente) e uma cor (interno). Acabamento em laminação fosca. Miolo em papel AP 90g, impressão em uma cor Detalhamento: - CAPA - FORMATO PADRÃO 500MMX20MM (capa aberta com orelha) - CAPA ABERTA: 210MM(10,5+10,5 orelhas) + 280 MM (capa) + 10MM (lombada) - COR: 4X4 cores (ACMPx ACMP), em CARTÃO TRIPLEX com DUO DESIGN 300gr/m2 - ACABAMENTO: com aplicação de LAMINAÇÃO FOSCA, CORTE/ VINCO (s/faca) - Aplicação de Verniz Localizado 2-MIOLO - Miolo Fechado: 140MMX200MM - COR: 4X4 cores (ACMPXACMP) - PAPEL OFF SET90gr/m2 - Acabamento costurado e colado normal no SISTEMA HOLT MELT</t>
    </r>
  </si>
  <si>
    <r>
      <t>SEIVA</t>
    </r>
    <r>
      <rPr>
        <sz val="11"/>
        <color theme="1"/>
        <rFont val="Arial"/>
        <family val="2"/>
      </rPr>
      <t xml:space="preserve"> - Impressão de livros formato fechado </t>
    </r>
    <r>
      <rPr>
        <b/>
        <sz val="11"/>
        <color theme="1"/>
        <rFont val="Arial"/>
        <family val="2"/>
      </rPr>
      <t xml:space="preserve">20 x 20 cm </t>
    </r>
    <r>
      <rPr>
        <sz val="11"/>
        <color theme="1"/>
        <rFont val="Arial"/>
        <family val="2"/>
      </rPr>
      <t xml:space="preserve">Capa em couché 300g ou Duodesign, formado aberto 500x20 cm (orelha larga) impressão em cromia (frente) e uma cor (interno). Acabamento em laminação fosca. Miolo em papel AP 90g, impressão em uma cor e cromia. </t>
    </r>
  </si>
  <si>
    <r>
      <t>SEIVA</t>
    </r>
    <r>
      <rPr>
        <sz val="11"/>
        <color theme="1"/>
        <rFont val="Arial"/>
        <family val="2"/>
      </rPr>
      <t xml:space="preserve"> - Impressão de livros formato fechado </t>
    </r>
    <r>
      <rPr>
        <b/>
        <sz val="11"/>
        <color theme="1"/>
        <rFont val="Arial"/>
        <family val="2"/>
      </rPr>
      <t>19,5 x 27</t>
    </r>
    <r>
      <rPr>
        <sz val="11"/>
        <color theme="1"/>
        <rFont val="Arial"/>
        <family val="2"/>
      </rPr>
      <t xml:space="preserve"> cm com a seguinte descrição: Capa em couché 300g ou Duodesign, formato aberto 27 x 38 cm, impressão em cromia (frente) e uma cor (interno). Acabamento em laminação fosca Miolo em papel couché fosco150g, impressão em policromia (4x4)</t>
    </r>
  </si>
  <si>
    <t>Camisa Feminina e Masculina, com manga curta, gola redonda de malha, fio 30/1 16.5 GR. Vários tamanhos de PP ao Extra GG</t>
  </si>
  <si>
    <t>Camiseta Feminina e Masculina, em malha de algodão, manga curta, cores variadas, com serigrafia em policromia frente e costa, tamanha a4, de acordo com croqui cujas artes/ mídias serão fornecidas em requisições. Vários tamanhos de PP ao Extra GG</t>
  </si>
  <si>
    <t>Camiseta Feminina e Masculina, em malha fio 30, manga curta serigrafia em policromia frente e costa, de acordo com croqui cuja as artes/ mídias serão fornecidas em arquivos no formato .doc, JPG ou CDR no momento das requisições. Vários tamanhos de PP ao Extra GG</t>
  </si>
  <si>
    <t>Camiseta Feminina e Masculina, em malha fria (33% poliéster e 67% de viscose), manga curta, logomarca frente e costas colorida. Vários tamanhos de PP ao Extra GG;</t>
  </si>
  <si>
    <t>Camiseta Feminina e Masculina, simples colorida malha fria com arte, vários tamanhos de PP ao Extra GG</t>
  </si>
  <si>
    <t>Sacola mochila, tamanho 35x40 tecidos: nylon resinado, algodão cru e microfibra. Impressão em Silk Screen</t>
  </si>
  <si>
    <t>Sacos: confeccionado em tecido brim cru tamanho 30x30 com alça de 40 cm</t>
  </si>
  <si>
    <t>Camiseta Feminina e Masculina, manga curta para ações - tecidas malha PV, cor branca e cores variadas (coloridas). Composição: 63% poliéster e 27% viscose/solidez da cor à lavagem, solidez da cor à luz, solidez da cor ao suor, solidez da cor a fricção. Vários tamanhos de PP ao Extra GG, com aplicação da logo da FUNDAÇÃO CULTURAL DO PARÁ</t>
  </si>
  <si>
    <r>
      <t xml:space="preserve">Boné I </t>
    </r>
    <r>
      <rPr>
        <b/>
        <sz val="11"/>
        <color theme="1"/>
        <rFont val="Arial"/>
        <family val="2"/>
      </rPr>
      <t>Tecido: </t>
    </r>
    <r>
      <rPr>
        <sz val="11"/>
        <color theme="1"/>
        <rFont val="Arial"/>
        <family val="2"/>
      </rPr>
      <t xml:space="preserve">Tactel (microfibra) </t>
    </r>
    <r>
      <rPr>
        <b/>
        <sz val="11"/>
        <color theme="1"/>
        <rFont val="Arial"/>
        <family val="2"/>
      </rPr>
      <t>Modelo </t>
    </r>
    <r>
      <rPr>
        <sz val="11"/>
        <color theme="1"/>
        <rFont val="Arial"/>
        <family val="2"/>
      </rPr>
      <t>Americano Personalização em silk (pintado) ou sublimação (transfer). Pode ser personalizado na frente, frente e laterais ou frente e fundo. O boné em tecido de cor clara que aceite personalização por sublimação (transfer) pode ter a logomarca colorida, sem limites de cores na logomarca. Aba curva. Botão forrado.</t>
    </r>
  </si>
  <si>
    <r>
      <t xml:space="preserve">Boné II </t>
    </r>
    <r>
      <rPr>
        <b/>
        <sz val="11"/>
        <color theme="1"/>
        <rFont val="Arial"/>
        <family val="2"/>
      </rPr>
      <t>Tecido:</t>
    </r>
    <r>
      <rPr>
        <sz val="11"/>
        <color theme="1"/>
        <rFont val="Arial"/>
        <family val="2"/>
      </rPr>
      <t xml:space="preserve"> Boné em tecido Brim (algodão) </t>
    </r>
    <r>
      <rPr>
        <b/>
        <sz val="11"/>
        <color theme="1"/>
        <rFont val="Arial"/>
        <family val="2"/>
      </rPr>
      <t>Modelo:</t>
    </r>
    <r>
      <rPr>
        <sz val="11"/>
        <color theme="1"/>
        <rFont val="Arial"/>
        <family val="2"/>
      </rPr>
      <t> Japonês, Americano ou Jockey Personalização em silk (pintado). Pode ser personalizado na frente, frente e laterais ou frente e fundo. Aba curva. Fecho traseiro em plástico ou Fecho traseiro em fivela de metal Botão forrado</t>
    </r>
  </si>
  <si>
    <t>LOTE XIII - ALIMENTAÇÃO PRONTA</t>
  </si>
  <si>
    <r>
      <t xml:space="preserve">KIT LANCHE – Infantil  </t>
    </r>
    <r>
      <rPr>
        <sz val="11"/>
        <color theme="1"/>
        <rFont val="Arial"/>
        <family val="2"/>
      </rPr>
      <t>Sanduíche frio, pão de forma sem casca com queijo prato, presunto e manteiga embalado individualmente, biscoito doce recheado com aproximadamente 48 g 2 sabores ou biscoito Salgado (Tipo Pit Stop) com aproximadamente 162g ou biscoito Waffer com aproximadamente 160g, e barrinha de cereal com aproximadamente 72 g 5 sabores, 1 tipo de fruta e refrigerante lata de 350ml 1° linha</t>
    </r>
  </si>
  <si>
    <r>
      <t xml:space="preserve">KIT LANCHE – Infanto – Juvenil  </t>
    </r>
    <r>
      <rPr>
        <sz val="11"/>
        <color theme="1"/>
        <rFont val="Arial"/>
        <family val="2"/>
      </rPr>
      <t>Um salgado de forno (100g) ou sanduíche (presunto, queijo, pasta de ricota/atum, tomate, alface) ou Hot Dog, mais uma fruta ou uma fatia de bolo recheado, e um refrigerante (diet ou convencional) em lata de 350ml, embalados em recipiente térmico</t>
    </r>
  </si>
  <si>
    <r>
      <t xml:space="preserve">CAFÉ DA MANHÃ – Até 100 Pessoas  </t>
    </r>
    <r>
      <rPr>
        <sz val="11"/>
        <color theme="1"/>
        <rFont val="Arial"/>
        <family val="2"/>
      </rPr>
      <t>2 (dois) tipos de bolos; Pães diversos doces e salgados; Torradas diversas; Cereais; Mingau de tapioca / milho ou de aveia; Salsicha ao molho de tomate; Ovos mexidos;  Queijo coalho; Macaxeira cozida; Cuscuz cozido; Tapioquinha quente; Salada de frutas e frutas fatiadas; Manteiga com e sem sal; Iogurtes; Geleias; Frios variados de primeira linha; Garçons uniformizados; Café Preto (acompanhado de sachê de adoçante e açúcar); Leite Gelado e Quente; Suco de frutas de pelo menos 2 sabores, sendo uma de fruta regional; Sachê de adoçante e açúcar; Garçons uniformizados O buffet deverá ser servido com todos os materiais necessários para o perfeito funcionamento.  Ex: Réchauds, souplast, copos e taças de vidro, toalhas toalhas de tecido , guardanapo de tecido (branco), louças, pratos/xícaras/pires em porcelana, prataria, talheres em aço inox, gelo. Apenas quando indicado pelo contatante os pratos, talheres, copos e outros itens poderão ser descartáveis de primeira linha. O café da manhã será servido no local designado pela contratante. O cardápio poderá ser adaptado de acordo com a necessidade do demandante, obedecida a similaridade dos itens constitutivo do mesmo</t>
    </r>
  </si>
  <si>
    <r>
      <t xml:space="preserve">COQUETEL VOLANTE – Até 100 Pessoas  </t>
    </r>
    <r>
      <rPr>
        <sz val="11"/>
        <color theme="1"/>
        <rFont val="Arial"/>
        <family val="2"/>
      </rPr>
      <t>Salgado de forno: empadas com recheio de frango e camarão, pão de queijo e mini esfirras com recheio de carne; algados Fritos: Pastel (com recheio de frango, carne, camarão), camarão empanado, risoles (com recheio de carne, queijo, frango e palmito), coxinhas de frango, bolinhos de queijo, quibe, bolinho de bacalhau; Salgados Finos: canapés variados; Doces finos; Água Mineral com e sem gás; Refrigerantes: 02 normais e 01 light ou diet, todos de primeira linha; Suco de frutas de pelo menos 2 sabores, sendo uma de fruta regional; Sachê de adoçante e açúcar; Coquetel de frutas s/ álcool; Garçons uniformizados. O buffet deverá ser servido com todos os materiais necessários para o perfeito funcionamento.  Ex: Réchauds, souplast, copos e taças de vidro, toalhas de tecido, guardanapo de tecido (branco), louças, pratos/xícaras/pires em porcelana, prataria, talheres em aço inox, gelo. Apenas quando indicado pelo contratante os pratos, talheres, copos e outros itens poderão ser descartáveis de primeira linha. O coquetel será servido no local designado pela contratante. O cardápio poderá ser adaptado de acordo com a necessidade do demandante, obedecida a similaridade dos itens constitutivo do mesmo.</t>
    </r>
  </si>
  <si>
    <r>
      <t xml:space="preserve">COFFE BREAK – Até 100 Pessoas   </t>
    </r>
    <r>
      <rPr>
        <sz val="11"/>
        <color theme="1"/>
        <rFont val="Arial"/>
        <family val="2"/>
      </rPr>
      <t>3 tipos de bolo: chocolate, milho e bolo podre; Salgados de forno: empadas com recheio de frango e camarão, pastel folhado com recheio de frango, queijo e presunto, pão de queijo e mini esfirras com recheio de carne; Salgados fritos: Risoles com recheio de carne, queijo e palmito, coxinhas de frango e bolinhos de queijo; Torta salgada e doce; Salada de frutas; Água Mineral com e sem gás; Refrigerantes: 01 normal e 01 light ou diet, todos de primeira linha; Suco de frutas de pelo menos 2 sabores, sendo  uma de fruta regional. Café preto; Chocolate  quente;  Café com leite integral e desnatado; Sachê de adoçante e açúcar; Garçons uniformizados. O buffet deverá ser servido com todos os materiais necessários para o perfeito funcionamento.  Ex: Réchauds, souplast, copos e taças de vidro, toalhas de tecido, guardanapo de tecido (branco), louças, pratos/xícaras/pires em porcelana, prataria, talheres em aço inox, gelo. Apenas quando indicado pelo contratante os pratos, talheres, copos e outros itens poderão ser descartáveis de primeira linha. O coffe break será servido no local designado pela contratante. O cardápio poderá ser adaptado de acordo com a necessidade do demandante, obedecida a similaridade dos itens constitutivo do mesmo.</t>
    </r>
  </si>
  <si>
    <r>
      <t xml:space="preserve">BRUNCH – Até 100 Pessoas  </t>
    </r>
    <r>
      <rPr>
        <sz val="11"/>
        <color theme="1"/>
        <rFont val="Arial"/>
        <family val="2"/>
      </rPr>
      <t>Pão de Metro Recheado; Massa Folhada (frango, queijo e presunto); Pastel de Forno (camarão, carne, frango, bacalhau); Mini Empada (queijo, camarão, bacalhau); Rocambole de Atum Pastas Variadas com mini torradas (ervas finas, azeitonas pretas, ricota temperada, presunto, atum); Pratos Frios: Salpicão (frango, blanquet, frios variados); Saladas Variadas (verde, ceaser, kani kama, frango com cogumelos); Pratos Quentes: Massa com Molho (sugo, 4 queijos, bolonhesa, branco) Escondidinho de charque; Strogonoff (carne ou camarão); Doces: 03 opções entre salada de frutas, mouss cupuaçu / bacuri / chocolate ou manga, pudim de leite ou tapioca, torta doce regional.; Água Mineral com e sem gás; Refrigerantes: 01 normal e 01 light ou diet, todos de primeira linha; Suco de frutas (pelo menos 2 sabores, sendo uma de fruta regional) ; Café com leite / Capuccino / leite quente; Sachê de adoçante e açúcar; Garçons uniformizados. O buffet deverá ser servido com todos os materiais necessários para o perfeito funcionamento.  Ex: Réchauds, souplast, copos e taças de vidro, toalhas de tecido, guardanapo de tecido (branco), louças, pratos/xícaras/pires em porcelana, prataria, talheres em aço inox, gelo. Apenas quando indicado pelo contratante os pratos, talheres, copos e outros itens poderão ser descartáveis de primeira linha. O bruch será servido no local designado pela contratante. O cardápio poderá ser adaptado de acordo com a necessidade do demandante, obedecida a similaridade dos itens constitutivo do mesmo.</t>
    </r>
  </si>
  <si>
    <r>
      <t xml:space="preserve">BUFFET – Até 100 Pessoas </t>
    </r>
    <r>
      <rPr>
        <sz val="11"/>
        <color theme="1"/>
        <rFont val="Arial"/>
        <family val="2"/>
      </rPr>
      <t xml:space="preserve">Carne Vermelha: Filé ao molho madeira com champignon / Filé à parmegiana / Filé a Role ou outra sugestão, tipo filé, selecionado pelo demandante;Carne Branca: Peixe de primeira linha ao forno / filé de   frango ou outros similares a base de carne branca, selecionado pelo demandante; ACOMPANHAMENTOS: Salada crua (alface, rúcula, tomate, queijo tipo ricota/búfala...); Legumes cozidos (cenoura, chuchu, batata inglesa, vagem…); Arroz branco ou à grega  com brócolis; BUFFET – Até 100 Pessoas Carne Vermelha: Filé ao molho madeira com champignon / Filé à parmegiana / Filé a Role ou outra sugestão, tipo filé, selecionado pelo demandante;Carne Branca: Peixe de primeira linha ao forno / filé de   frango ou outros similares a base de carne branca, selecionado pelo demandante; ACOMPANHAMENTOS: Salada crua (alface, rúcula, tomate, queijo tipo ricota/búfala...); Legumes cozidos (cenoura, chuchu, batata inglesa, vagem…); Arroz branco ou à grega  com brócolis; Feijão carioca / preto ou  fetuccine ao molho de queijo; SOBREMESAS: 02 opções a escolher entre Salada de frutas / Mousse de maracujá ou chocolate ou limão / Pudim de leite; BEBIDAS: Água Mineral com e sem gás;  Refrigerantes: 02 normais e 01 light ou diet, todos de primeira linha; Suco de frutas (2 sabores e com frutas da estação); Sachê de adoçante e açúcar; Garçons uniformizados. O buffet deverá ser servido com todos os materiais necessários para o perfeito funcionamento.  Ex: Réchauds, souplast, copos e taças de vidro, toalhas de tecido, guardanapo de tecido (branco), louças, pratos/xícaras/pires em porcelana, prataria, talheres em aço inox, gelo. Apenas quando indicado pelo contratante os pratos, talheres, copos e outros itens poderão ser descartáveis de primeira linha. O buffet será servido no local designado pela contratante. O cardápio poderá ser adaptado de acordo com a necessidade do demandante, obedecida a similaridade dos itens constitutivo do mesmo. </t>
    </r>
  </si>
  <si>
    <r>
      <t xml:space="preserve">REFEIÇÃO – Por Pessoa </t>
    </r>
    <r>
      <rPr>
        <sz val="11"/>
        <color theme="1"/>
        <rFont val="Arial"/>
        <family val="2"/>
      </rPr>
      <t>Arroz branco, feijão, carne (bovina ou suína ou ave ou pescado), purê de batata e salada verde embalada individualmente marmita térmica, refrigerante lata de 350 ml, 1 tipo de fruta, guardanapo, canudo, garfo e faca resistente descartável.</t>
    </r>
  </si>
  <si>
    <t>LOTE XIV - SEGURANÇA DESARMADA</t>
  </si>
  <si>
    <r>
      <t xml:space="preserve">Prestação de serviços de Segurança Desarmada (sem arma letal), constituindo com uma carga horária de </t>
    </r>
    <r>
      <rPr>
        <b/>
        <sz val="11"/>
        <color theme="1"/>
        <rFont val="Arial"/>
        <family val="2"/>
      </rPr>
      <t>04 (quatro) horas</t>
    </r>
    <r>
      <rPr>
        <sz val="11"/>
        <color theme="1"/>
        <rFont val="Arial"/>
        <family val="2"/>
      </rPr>
      <t xml:space="preserve"> ininterruptas para cada segurança em cada evento</t>
    </r>
  </si>
  <si>
    <r>
      <t xml:space="preserve">Prestação de serviço de Segurança Desarmada (sem arma letal), constituindo com uma carga horária de </t>
    </r>
    <r>
      <rPr>
        <b/>
        <sz val="11"/>
        <color theme="1"/>
        <rFont val="Arial"/>
        <family val="2"/>
      </rPr>
      <t>06 (seis) horas</t>
    </r>
    <r>
      <rPr>
        <sz val="11"/>
        <color theme="1"/>
        <rFont val="Arial"/>
        <family val="2"/>
      </rPr>
      <t xml:space="preserve"> ininterruptas para cada segurança em cada evento</t>
    </r>
  </si>
  <si>
    <r>
      <t xml:space="preserve">Prestação de serviço de Segurança Desarmada - Prestação de serviços, por diária, segurança desarmada para eventos, com profissional com rádio comunicador, com jornada diurna ou noturna, conforme necessidade. </t>
    </r>
    <r>
      <rPr>
        <b/>
        <sz val="11"/>
        <color theme="1"/>
        <rFont val="Arial"/>
        <family val="2"/>
      </rPr>
      <t>Turnos de 12h por dia.</t>
    </r>
  </si>
  <si>
    <r>
      <t xml:space="preserve">Unidade Móvel Multicultural:  - Artes Cênicas e Cinema Itinerante;  - Arte e Oficio – Oficinas - Carreta Palco – Shows - Biblioteca Itinerante </t>
    </r>
    <r>
      <rPr>
        <b/>
        <sz val="11"/>
        <color theme="1"/>
        <rFont val="Arial"/>
        <family val="2"/>
      </rPr>
      <t>A descrição deste Lote está disposta no Anexo II.</t>
    </r>
  </si>
  <si>
    <t>LOCAÇÃO/MÊS</t>
  </si>
  <si>
    <t>QTD DE CAMINHÕES</t>
  </si>
  <si>
    <t>LOTE XV- UNIDADE MÓVEL MULTICULTURAL</t>
  </si>
  <si>
    <t>LOTE XVI - ÁUDIO VISUAL</t>
  </si>
  <si>
    <r>
      <t xml:space="preserve">SERVIÇO DE CAPATAÇÃO DE IMAGEM - </t>
    </r>
    <r>
      <rPr>
        <b/>
        <sz val="11"/>
        <color theme="1"/>
        <rFont val="Arial"/>
        <family val="2"/>
      </rPr>
      <t xml:space="preserve">PACOTE BÁSICO </t>
    </r>
    <r>
      <rPr>
        <sz val="11"/>
        <color theme="1"/>
        <rFont val="Arial"/>
        <family val="2"/>
      </rPr>
      <t xml:space="preserve">COM:  - Captação de imagens em alta qualidade + Iluminação básica - Equipamento Semiprofissional - Pacote básico de fotos de celular (feed/story) -Edição profissional de imagens  </t>
    </r>
    <r>
      <rPr>
        <b/>
        <sz val="11"/>
        <color theme="1"/>
        <rFont val="Arial"/>
        <family val="2"/>
      </rPr>
      <t xml:space="preserve">EQUIPAMENTO (SEMELHANTE) DO PACOTE BÁSICO PARA IMAGEM: </t>
    </r>
  </si>
  <si>
    <r>
      <t xml:space="preserve">SERVIÇO DE CAPATAÇÃO DE Vídeo - </t>
    </r>
    <r>
      <rPr>
        <b/>
        <sz val="11"/>
        <color theme="1"/>
        <rFont val="Arial"/>
        <family val="2"/>
      </rPr>
      <t xml:space="preserve">PACOTE BÁSICO </t>
    </r>
    <r>
      <rPr>
        <sz val="11"/>
        <color theme="1"/>
        <rFont val="Arial"/>
        <family val="2"/>
      </rPr>
      <t xml:space="preserve">COM:  - Captação de vídeos em alta qualidade + Iluminação básica - Equipamento Semiprofissional - Captação básica de áudio - Pacote básico de vídeos de celular (feed/story) - Edição profissional de Vídeo  </t>
    </r>
    <r>
      <rPr>
        <b/>
        <sz val="11"/>
        <color theme="1"/>
        <rFont val="Arial"/>
        <family val="2"/>
      </rPr>
      <t xml:space="preserve">EQUIPAMENTO (SEMELHANTE) DO PACOTE BÁSICO PARA VÍDEO: </t>
    </r>
  </si>
  <si>
    <r>
      <t xml:space="preserve">SERVIÇO DE ÁUDIO VISUAL </t>
    </r>
    <r>
      <rPr>
        <b/>
        <sz val="11"/>
        <color theme="1"/>
        <rFont val="Arial"/>
        <family val="2"/>
      </rPr>
      <t xml:space="preserve">PACOTE INTERMEDIÁRIO </t>
    </r>
    <r>
      <rPr>
        <sz val="11"/>
        <color theme="1"/>
        <rFont val="Arial"/>
        <family val="2"/>
      </rPr>
      <t xml:space="preserve">COM:  - Captação de imagens em alta qualidade + Iluminação - Equipamento Profissional - Captação de vídeos em alta qualidade + Iluminação - Equipamento Profissional - Captação de áudio - Captação áudio entrevistas - Pacote básico de fotos de celular (feed/story) - PacoTe básico de vídeos de celular (feed/story) - Edição de Imagem e Vídeo Profissionais  </t>
    </r>
    <r>
      <rPr>
        <b/>
        <sz val="11"/>
        <color theme="1"/>
        <rFont val="Arial"/>
        <family val="2"/>
      </rPr>
      <t xml:space="preserve">EQUIPAMENTO (SEMELHANTE) DO PACOTE INTERMEDIÁRIO: </t>
    </r>
  </si>
  <si>
    <r>
      <t xml:space="preserve">SERVIÇO DE ÁUDIO VISUAL </t>
    </r>
    <r>
      <rPr>
        <b/>
        <sz val="11"/>
        <color theme="1"/>
        <rFont val="Arial"/>
        <family val="2"/>
      </rPr>
      <t xml:space="preserve">PACOTE COMPLETO </t>
    </r>
    <r>
      <rPr>
        <sz val="11"/>
        <color theme="1"/>
        <rFont val="Arial"/>
        <family val="2"/>
      </rPr>
      <t xml:space="preserve">COM:  - Captação de imagens em alta qualidade + Iluminação - Equipamento Profissional - Captação complementar em alta – Gopro / Osmo / Drone - Captação de vídeos em alta qualidade + Iluminação - Equipamento Profissional - Captação entrevistas (A definir) - Captação complementar em alta – Gopro / Osmo / Drone - Captação de áudio - Captação áudio entrevistas + Depoimentos (A definir) - Pacote básico de fotos de celular (feed/story) - Pacote básico de vídeos de celular (feed/story) - Edição de Imagem e Vídeo Profissionais  </t>
    </r>
    <r>
      <rPr>
        <b/>
        <sz val="11"/>
        <color theme="1"/>
        <rFont val="Arial"/>
        <family val="2"/>
      </rPr>
      <t xml:space="preserve">EQUIPAMENTO (SEMELHANTE) DO PACOTE COMPLETO: </t>
    </r>
  </si>
  <si>
    <t>LOTE VIII- ESTRUTURA - MÉDIO PORTE</t>
  </si>
  <si>
    <t>LOTE IX - ESTRUTURA GRANDE PORTE</t>
  </si>
  <si>
    <t>VALOR UNITÁRIO</t>
  </si>
  <si>
    <t>VALOR TOTAL</t>
  </si>
  <si>
    <t>SUBTOTAL 1</t>
  </si>
  <si>
    <t>SOBTOTAL 4</t>
  </si>
  <si>
    <t xml:space="preserve">SUBTOTAL 3 </t>
  </si>
  <si>
    <t>SUBTOTAL 7</t>
  </si>
  <si>
    <t>SUBTOTAL 8</t>
  </si>
  <si>
    <t>SUBTOTAL 9</t>
  </si>
  <si>
    <t>SUBTOTAL 10</t>
  </si>
  <si>
    <t>SUBTOTAL 11</t>
  </si>
  <si>
    <t>SUBTOTAL 12</t>
  </si>
  <si>
    <t>SUBTOTAL 13</t>
  </si>
  <si>
    <t>SUBTOTAL 14</t>
  </si>
  <si>
    <t>SUBTOTAL 16</t>
  </si>
  <si>
    <t>SUBTOTAL 15</t>
  </si>
  <si>
    <t>LOTE VII - MALHARIA</t>
  </si>
  <si>
    <t>GOVERNO DO ESTADO DO PARÁ</t>
  </si>
  <si>
    <t>FUNDAÇÃO CULTURAL DO ESTADO DO PARÁ</t>
  </si>
  <si>
    <t>SUBTOTAL 2</t>
  </si>
  <si>
    <t>SUBTOTAL 3</t>
  </si>
  <si>
    <t>SUBTOTAL 4</t>
  </si>
  <si>
    <t>SUBTOTAL 5</t>
  </si>
  <si>
    <t>SUBTOTAL 6</t>
  </si>
  <si>
    <t>TOTAL SRP =</t>
  </si>
  <si>
    <t>som</t>
  </si>
  <si>
    <t>iluminação</t>
  </si>
  <si>
    <t>estrutura</t>
  </si>
  <si>
    <t>estrutura móvel</t>
  </si>
  <si>
    <t>gráfica</t>
  </si>
  <si>
    <t>malharia</t>
  </si>
  <si>
    <t>alimentação</t>
  </si>
  <si>
    <t>Seg. Desarmada</t>
  </si>
  <si>
    <t>UMM</t>
  </si>
  <si>
    <t>áudiovisual</t>
  </si>
  <si>
    <t>QTD CONSOLIDADA</t>
  </si>
  <si>
    <t xml:space="preserve">SUBTOTAL 5 </t>
  </si>
  <si>
    <t>h/evento</t>
  </si>
  <si>
    <t>L1</t>
  </si>
  <si>
    <t>L2</t>
  </si>
  <si>
    <t>L3</t>
  </si>
  <si>
    <t>L4</t>
  </si>
  <si>
    <t>L5</t>
  </si>
  <si>
    <t>L6</t>
  </si>
  <si>
    <t>L7</t>
  </si>
  <si>
    <t>L8</t>
  </si>
  <si>
    <t>L9</t>
  </si>
  <si>
    <t>L10</t>
  </si>
  <si>
    <t>L11</t>
  </si>
  <si>
    <t>L12</t>
  </si>
  <si>
    <t>L13</t>
  </si>
  <si>
    <t>L14</t>
  </si>
  <si>
    <t>L15</t>
  </si>
  <si>
    <t>L16</t>
  </si>
  <si>
    <t>SEGUP</t>
  </si>
  <si>
    <t xml:space="preserve">SUBTOTAL 6 </t>
  </si>
  <si>
    <t>SUBTOTAL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</si>
</sst>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44" formatCode="_-&quot;R$&quot;\ * #,##0.00_-;\-&quot;R$&quot;\ * #,##0.00_-;_-&quot;R$&quot;\ * &quot;-&quot;??_-;_-@_-"/>
    <numFmt numFmtId="164" formatCode="_-[$R$-416]\ * #,##0.00_-;\-[$R$-416]\ * #,##0.00_-;_-[$R$-416]\ * &quot;-&quot;??_-;_-@_-"/>
  </numFmts>
  <fonts count="15" x14ac:knownFonts="1">
    <font>
      <sz val="11"/>
      <color theme="1"/>
      <name val="Calibri"/>
      <family val="2"/>
      <scheme val="minor"/>
    </font>
    <font>
      <sz val="11"/>
      <color theme="1"/>
      <name val="Arial"/>
      <family val="2"/>
    </font>
    <font>
      <b/>
      <sz val="11"/>
      <color theme="1"/>
      <name val="Arial"/>
      <family val="2"/>
    </font>
    <font>
      <sz val="11"/>
      <color rgb="FF000000"/>
      <name val="Arial"/>
      <family val="2"/>
    </font>
    <font>
      <sz val="8"/>
      <name val="Calibri"/>
      <family val="2"/>
      <scheme val="minor"/>
    </font>
    <font>
      <b/>
      <sz val="11"/>
      <color theme="1"/>
      <name val="Calibri"/>
      <family val="2"/>
      <scheme val="minor"/>
    </font>
    <font>
      <sz val="10"/>
      <color theme="1"/>
      <name val="Arial"/>
      <family val="2"/>
    </font>
    <font>
      <sz val="11"/>
      <color theme="1"/>
      <name val="Calibri"/>
      <family val="2"/>
      <scheme val="minor"/>
    </font>
    <font>
      <b/>
      <sz val="12"/>
      <color theme="1"/>
      <name val="Calibri"/>
      <family val="2"/>
      <scheme val="minor"/>
    </font>
    <font>
      <b/>
      <sz val="12"/>
      <color theme="1"/>
      <name val="Arial"/>
      <family val="2"/>
    </font>
    <font>
      <b/>
      <sz val="14"/>
      <color theme="1"/>
      <name val="Arial"/>
      <family val="2"/>
    </font>
    <font>
      <b/>
      <sz val="14"/>
      <color theme="1"/>
      <name val="Calibri"/>
      <family val="2"/>
      <scheme val="minor"/>
    </font>
    <font>
      <b/>
      <sz val="12"/>
      <color rgb="FF000000"/>
      <name val="Arial"/>
      <family val="2"/>
    </font>
    <font>
      <sz val="9.35"/>
      <color rgb="FFFFFFFF"/>
      <name val="Open Sans"/>
      <family val="2"/>
    </font>
    <font>
      <sz val="11"/>
      <color rgb="FF000000"/>
      <name val="Calibri"/>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style="medium">
        <color rgb="FF000000"/>
      </right>
      <top/>
      <bottom style="medium">
        <color rgb="FF000000"/>
      </bottom>
      <diagonal/>
    </border>
  </borders>
  <cellStyleXfs count="2">
    <xf numFmtId="0" fontId="0" fillId="0" borderId="0"/>
    <xf numFmtId="44" fontId="7" fillId="0" borderId="0" applyFont="0" applyFill="0" applyBorder="0" applyAlignment="0" applyProtection="0"/>
  </cellStyleXfs>
  <cellXfs count="91">
    <xf numFmtId="0" fontId="0" fillId="0" borderId="0" xfId="0"/>
    <xf numFmtId="0" fontId="0" fillId="0" borderId="0" xfId="0" applyAlignment="1">
      <alignment wrapText="1"/>
    </xf>
    <xf numFmtId="0" fontId="1" fillId="0" borderId="0" xfId="0" applyFont="1" applyAlignment="1">
      <alignment horizontal="justify" vertical="center"/>
    </xf>
    <xf numFmtId="0" fontId="0" fillId="0" borderId="0" xfId="0" applyAlignment="1">
      <alignment horizontal="center"/>
    </xf>
    <xf numFmtId="0" fontId="8"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2" borderId="0" xfId="0" applyFill="1" applyAlignment="1">
      <alignment vertical="center"/>
    </xf>
    <xf numFmtId="0" fontId="8" fillId="2" borderId="0" xfId="0" applyFont="1" applyFill="1" applyAlignment="1">
      <alignment vertical="center"/>
    </xf>
    <xf numFmtId="0" fontId="0" fillId="2" borderId="0" xfId="0" applyFill="1"/>
    <xf numFmtId="0" fontId="0" fillId="3" borderId="0" xfId="0" applyFill="1" applyAlignment="1">
      <alignment vertical="center"/>
    </xf>
    <xf numFmtId="0" fontId="0" fillId="2" borderId="1" xfId="0" applyFill="1" applyBorder="1"/>
    <xf numFmtId="0" fontId="0" fillId="0" borderId="1" xfId="0" applyBorder="1"/>
    <xf numFmtId="0" fontId="0" fillId="0" borderId="1" xfId="0" applyBorder="1" applyAlignment="1">
      <alignment wrapText="1"/>
    </xf>
    <xf numFmtId="0" fontId="0" fillId="0" borderId="1" xfId="0"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wrapText="1"/>
    </xf>
    <xf numFmtId="0" fontId="0" fillId="0" borderId="1" xfId="0" applyBorder="1" applyAlignment="1">
      <alignment vertical="center"/>
    </xf>
    <xf numFmtId="0" fontId="1" fillId="0" borderId="1" xfId="0" applyFont="1" applyBorder="1" applyAlignment="1">
      <alignment horizontal="justify" vertical="center" wrapText="1"/>
    </xf>
    <xf numFmtId="0" fontId="0" fillId="0" borderId="1" xfId="0" applyBorder="1" applyAlignment="1">
      <alignment horizontal="center" vertical="center"/>
    </xf>
    <xf numFmtId="44" fontId="0" fillId="0" borderId="1" xfId="1" applyFont="1" applyBorder="1" applyAlignment="1">
      <alignment horizontal="center" vertical="center"/>
    </xf>
    <xf numFmtId="44" fontId="0" fillId="0" borderId="1" xfId="0" applyNumberFormat="1" applyBorder="1" applyAlignment="1">
      <alignment horizontal="center" vertical="center"/>
    </xf>
    <xf numFmtId="0" fontId="1"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wrapText="1"/>
    </xf>
    <xf numFmtId="44" fontId="8" fillId="0" borderId="1" xfId="1" applyFont="1" applyBorder="1" applyAlignment="1">
      <alignment horizontal="center" vertical="center"/>
    </xf>
    <xf numFmtId="44" fontId="8" fillId="0" borderId="1" xfId="0" applyNumberFormat="1" applyFont="1" applyBorder="1" applyAlignment="1">
      <alignment horizontal="center" vertical="center"/>
    </xf>
    <xf numFmtId="0" fontId="8" fillId="0" borderId="1" xfId="0" applyFont="1" applyBorder="1" applyAlignment="1">
      <alignment horizontal="right" vertical="center"/>
    </xf>
    <xf numFmtId="0" fontId="8" fillId="2" borderId="1" xfId="0" applyFont="1" applyFill="1" applyBorder="1" applyAlignment="1">
      <alignment vertical="center"/>
    </xf>
    <xf numFmtId="0" fontId="5" fillId="0" borderId="1" xfId="0" applyFont="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horizontal="justify" vertical="center"/>
    </xf>
    <xf numFmtId="0" fontId="9" fillId="0" borderId="1" xfId="0" applyFont="1" applyBorder="1" applyAlignment="1">
      <alignment horizontal="justify" vertical="center"/>
    </xf>
    <xf numFmtId="0" fontId="1" fillId="0" borderId="1" xfId="0" applyFont="1" applyBorder="1" applyAlignment="1">
      <alignment vertical="center"/>
    </xf>
    <xf numFmtId="0" fontId="0" fillId="2" borderId="1" xfId="0" applyFill="1" applyBorder="1" applyAlignment="1">
      <alignment vertical="center"/>
    </xf>
    <xf numFmtId="0" fontId="0" fillId="3" borderId="1" xfId="0" applyFill="1" applyBorder="1" applyAlignment="1">
      <alignment vertical="center"/>
    </xf>
    <xf numFmtId="0" fontId="0" fillId="3" borderId="1" xfId="0" applyFill="1" applyBorder="1" applyAlignment="1">
      <alignment vertical="center" wrapText="1"/>
    </xf>
    <xf numFmtId="0" fontId="0" fillId="3" borderId="1" xfId="0"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wrapText="1"/>
    </xf>
    <xf numFmtId="0" fontId="9"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Font="1" applyBorder="1" applyAlignment="1">
      <alignment vertical="center" wrapText="1"/>
    </xf>
    <xf numFmtId="0" fontId="2" fillId="0" borderId="1" xfId="0" applyFont="1" applyBorder="1" applyAlignment="1">
      <alignment horizontal="justify" vertical="center"/>
    </xf>
    <xf numFmtId="0" fontId="5" fillId="0" borderId="1" xfId="0" applyFont="1" applyBorder="1" applyAlignment="1">
      <alignment vertical="center"/>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3" fillId="0" borderId="1" xfId="0" applyFont="1" applyBorder="1" applyAlignment="1">
      <alignment horizontal="justify"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wrapText="1"/>
    </xf>
    <xf numFmtId="44" fontId="9" fillId="0" borderId="1" xfId="0" applyNumberFormat="1" applyFont="1" applyBorder="1" applyAlignment="1">
      <alignment horizontal="center" vertical="center"/>
    </xf>
    <xf numFmtId="0" fontId="9" fillId="0" borderId="1" xfId="0" applyFont="1" applyBorder="1" applyAlignment="1">
      <alignment horizontal="right" vertical="center"/>
    </xf>
    <xf numFmtId="44" fontId="9" fillId="0" borderId="1" xfId="1" applyFont="1" applyBorder="1" applyAlignment="1">
      <alignment horizontal="center" vertical="center"/>
    </xf>
    <xf numFmtId="44" fontId="0" fillId="0" borderId="1" xfId="1" applyFont="1" applyBorder="1" applyAlignment="1">
      <alignment horizontal="center"/>
    </xf>
    <xf numFmtId="0" fontId="11" fillId="0" borderId="1" xfId="0" applyFont="1" applyBorder="1" applyAlignment="1">
      <alignment horizontal="center"/>
    </xf>
    <xf numFmtId="44" fontId="11" fillId="0" borderId="1" xfId="0" applyNumberFormat="1" applyFont="1" applyBorder="1" applyAlignment="1">
      <alignment horizontal="center"/>
    </xf>
    <xf numFmtId="44" fontId="0" fillId="0" borderId="0" xfId="0" applyNumberFormat="1" applyAlignment="1">
      <alignment vertical="center"/>
    </xf>
    <xf numFmtId="0" fontId="12" fillId="0" borderId="0" xfId="0" applyFont="1" applyAlignment="1">
      <alignment horizontal="center" vertical="center"/>
    </xf>
    <xf numFmtId="0" fontId="8" fillId="0" borderId="1" xfId="0" applyFont="1" applyBorder="1" applyAlignment="1">
      <alignment horizontal="right" vertical="center"/>
    </xf>
    <xf numFmtId="0" fontId="9" fillId="0" borderId="1" xfId="0" applyFont="1" applyBorder="1" applyAlignment="1">
      <alignment horizontal="right" vertical="center"/>
    </xf>
    <xf numFmtId="0" fontId="5" fillId="0" borderId="1" xfId="0" applyFont="1" applyBorder="1" applyAlignment="1">
      <alignment horizontal="right" vertical="center"/>
    </xf>
    <xf numFmtId="0" fontId="9" fillId="0" borderId="1" xfId="0" applyFont="1" applyBorder="1" applyAlignment="1">
      <alignment horizontal="right" vertical="center"/>
    </xf>
    <xf numFmtId="0" fontId="8" fillId="0" borderId="1" xfId="0" applyFont="1" applyBorder="1" applyAlignment="1">
      <alignment horizontal="right" vertical="center"/>
    </xf>
    <xf numFmtId="44" fontId="5" fillId="0" borderId="1" xfId="1" applyFont="1" applyBorder="1" applyAlignment="1">
      <alignment horizontal="center" vertical="center"/>
    </xf>
    <xf numFmtId="44" fontId="7" fillId="0" borderId="1" xfId="1" applyFont="1" applyBorder="1" applyAlignment="1">
      <alignment horizontal="center" vertical="center"/>
    </xf>
    <xf numFmtId="164" fontId="5" fillId="0" borderId="1" xfId="0" applyNumberFormat="1" applyFont="1" applyBorder="1" applyAlignment="1">
      <alignment horizontal="center" vertical="center"/>
    </xf>
    <xf numFmtId="0" fontId="12" fillId="0" borderId="0" xfId="0" applyFont="1" applyAlignment="1">
      <alignment horizontal="center" vertical="center"/>
    </xf>
    <xf numFmtId="0" fontId="8" fillId="0" borderId="1" xfId="0" applyFont="1" applyBorder="1" applyAlignment="1">
      <alignment horizontal="right" vertical="center"/>
    </xf>
    <xf numFmtId="0" fontId="9" fillId="0" borderId="1" xfId="0" applyFont="1" applyBorder="1" applyAlignment="1">
      <alignment horizontal="right" vertical="center"/>
    </xf>
    <xf numFmtId="4" fontId="0" fillId="0" borderId="0" xfId="0" applyNumberFormat="1" applyAlignment="1">
      <alignment vertical="center"/>
    </xf>
    <xf numFmtId="0" fontId="9" fillId="0" borderId="1" xfId="0" applyFont="1" applyBorder="1" applyAlignment="1">
      <alignment vertical="center"/>
    </xf>
    <xf numFmtId="44" fontId="0" fillId="0" borderId="0" xfId="0" applyNumberFormat="1"/>
    <xf numFmtId="8" fontId="14" fillId="0" borderId="2" xfId="0" applyNumberFormat="1" applyFont="1" applyBorder="1" applyAlignment="1">
      <alignment horizontal="center" vertical="center" wrapText="1"/>
    </xf>
    <xf numFmtId="8" fontId="14" fillId="0" borderId="3" xfId="0" applyNumberFormat="1" applyFont="1" applyBorder="1" applyAlignment="1">
      <alignment horizontal="center" vertical="center" wrapText="1"/>
    </xf>
    <xf numFmtId="8" fontId="14" fillId="0" borderId="4" xfId="0" applyNumberFormat="1" applyFont="1" applyBorder="1" applyAlignment="1">
      <alignment horizontal="center" vertical="center" wrapText="1"/>
    </xf>
    <xf numFmtId="8" fontId="0" fillId="2" borderId="0" xfId="0" applyNumberFormat="1" applyFill="1" applyAlignment="1">
      <alignment vertical="center"/>
    </xf>
    <xf numFmtId="0" fontId="9" fillId="0" borderId="1" xfId="0" applyFont="1" applyBorder="1" applyAlignment="1">
      <alignment horizontal="right" vertical="center"/>
    </xf>
    <xf numFmtId="0" fontId="5" fillId="0" borderId="1" xfId="0" applyFont="1" applyBorder="1" applyAlignment="1">
      <alignment horizontal="right" vertical="center"/>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2" fillId="0" borderId="0" xfId="0" applyFont="1" applyAlignment="1">
      <alignment horizontal="center" vertical="center"/>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0" borderId="1" xfId="0" applyFont="1" applyBorder="1" applyAlignment="1">
      <alignment horizontal="right" vertical="center"/>
    </xf>
    <xf numFmtId="0" fontId="10" fillId="2" borderId="1" xfId="0" applyFont="1" applyFill="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1285876</xdr:colOff>
      <xdr:row>0</xdr:row>
      <xdr:rowOff>0</xdr:rowOff>
    </xdr:from>
    <xdr:to>
      <xdr:col>3</xdr:col>
      <xdr:colOff>89958</xdr:colOff>
      <xdr:row>3</xdr:row>
      <xdr:rowOff>142874</xdr:rowOff>
    </xdr:to>
    <xdr:pic>
      <xdr:nvPicPr>
        <xdr:cNvPr id="6" name="Imagem 5" descr="Ver a imagem de origem">
          <a:extLst>
            <a:ext uri="{FF2B5EF4-FFF2-40B4-BE49-F238E27FC236}">
              <a16:creationId xmlns:a16="http://schemas.microsoft.com/office/drawing/2014/main" id="{FB0A1C64-4149-44A8-9C17-DA43E0A3A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126" y="0"/>
          <a:ext cx="3413124"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15876</xdr:colOff>
      <xdr:row>0</xdr:row>
      <xdr:rowOff>63501</xdr:rowOff>
    </xdr:from>
    <xdr:to>
      <xdr:col>15</xdr:col>
      <xdr:colOff>1576918</xdr:colOff>
      <xdr:row>2</xdr:row>
      <xdr:rowOff>254000</xdr:rowOff>
    </xdr:to>
    <xdr:pic>
      <xdr:nvPicPr>
        <xdr:cNvPr id="7" name="Imagem 6" descr="Ver a imagem de origem">
          <a:extLst>
            <a:ext uri="{FF2B5EF4-FFF2-40B4-BE49-F238E27FC236}">
              <a16:creationId xmlns:a16="http://schemas.microsoft.com/office/drawing/2014/main" id="{A1352628-D16D-4E8A-97D5-A0737F130C9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01751" y="63501"/>
          <a:ext cx="2317750" cy="793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07E9-74DC-4C62-985D-ACF4F270AD40}">
  <sheetPr>
    <pageSetUpPr fitToPage="1"/>
  </sheetPr>
  <dimension ref="A1:AH239"/>
  <sheetViews>
    <sheetView tabSelected="1" topLeftCell="B46" zoomScale="60" zoomScaleNormal="60" workbookViewId="0">
      <selection activeCell="AH52" sqref="AH52"/>
    </sheetView>
  </sheetViews>
  <sheetFormatPr defaultRowHeight="15" x14ac:dyDescent="0.25"/>
  <cols>
    <col min="1" max="1" width="9.140625" customWidth="1"/>
    <col min="2" max="2" width="48.85546875" style="1" customWidth="1"/>
    <col min="3" max="3" width="20.5703125" style="3" bestFit="1" customWidth="1"/>
    <col min="4" max="4" width="8.7109375" style="3" bestFit="1" customWidth="1"/>
    <col min="5" max="5" width="9" style="3" bestFit="1" customWidth="1"/>
    <col min="6" max="6" width="12.5703125" style="3" bestFit="1" customWidth="1"/>
    <col min="7" max="7" width="18.28515625" style="3" bestFit="1" customWidth="1"/>
    <col min="8" max="8" width="10.85546875" style="3" bestFit="1" customWidth="1"/>
    <col min="9" max="9" width="21.28515625" style="3" bestFit="1" customWidth="1"/>
    <col min="10" max="10" width="19.42578125" style="3" bestFit="1" customWidth="1"/>
    <col min="11" max="11" width="11.5703125" style="3" bestFit="1" customWidth="1"/>
    <col min="12" max="12" width="12.7109375" style="3" bestFit="1" customWidth="1"/>
    <col min="13" max="13" width="8.7109375" style="3" bestFit="1" customWidth="1"/>
    <col min="14" max="14" width="13.28515625" style="3" bestFit="1" customWidth="1"/>
    <col min="15" max="15" width="11.140625" style="3" bestFit="1" customWidth="1"/>
    <col min="16" max="16" width="24.85546875" style="3" bestFit="1" customWidth="1"/>
    <col min="17" max="17" width="11.5703125" style="3" bestFit="1" customWidth="1"/>
    <col min="18" max="18" width="14.140625" style="3" bestFit="1" customWidth="1"/>
    <col min="19" max="19" width="8.7109375" style="3" bestFit="1" customWidth="1"/>
    <col min="20" max="20" width="11.5703125" style="3" bestFit="1" customWidth="1"/>
    <col min="21" max="21" width="9.7109375" style="3" bestFit="1" customWidth="1"/>
    <col min="22" max="22" width="10.85546875" style="3" bestFit="1" customWidth="1"/>
    <col min="23" max="23" width="19.140625" style="3" bestFit="1" customWidth="1"/>
    <col min="24" max="24" width="23.7109375" style="3" customWidth="1"/>
    <col min="25" max="25" width="24.140625" style="3" bestFit="1" customWidth="1"/>
    <col min="26" max="26" width="29.42578125" style="3" bestFit="1" customWidth="1"/>
    <col min="27" max="27" width="20.28515625" bestFit="1" customWidth="1"/>
    <col min="34" max="34" width="18.7109375" bestFit="1" customWidth="1"/>
  </cols>
  <sheetData>
    <row r="1" spans="1:34" s="54" customFormat="1" ht="23.25" customHeight="1" x14ac:dyDescent="0.25">
      <c r="G1" s="86" t="s">
        <v>195</v>
      </c>
      <c r="H1" s="86"/>
      <c r="I1" s="86"/>
      <c r="J1" s="86"/>
      <c r="K1" s="86"/>
      <c r="V1" s="72"/>
      <c r="X1" s="63"/>
    </row>
    <row r="2" spans="1:34" s="54" customFormat="1" ht="23.25" customHeight="1" x14ac:dyDescent="0.25">
      <c r="B2"/>
      <c r="G2" s="86" t="s">
        <v>196</v>
      </c>
      <c r="H2" s="86"/>
      <c r="I2" s="86"/>
      <c r="J2" s="86"/>
      <c r="K2" s="86"/>
      <c r="O2"/>
      <c r="V2" s="72"/>
      <c r="X2" s="63"/>
    </row>
    <row r="3" spans="1:34" s="54" customFormat="1" ht="23.25" customHeight="1" x14ac:dyDescent="0.25">
      <c r="I3" s="55"/>
      <c r="V3" s="72"/>
      <c r="X3" s="63"/>
    </row>
    <row r="8" spans="1:34" s="9" customFormat="1" ht="18" customHeight="1" x14ac:dyDescent="0.25">
      <c r="A8" s="11"/>
      <c r="B8" s="87" t="s">
        <v>7</v>
      </c>
      <c r="C8" s="87"/>
      <c r="D8" s="87"/>
      <c r="E8" s="87"/>
      <c r="F8" s="87"/>
      <c r="G8" s="87"/>
      <c r="H8" s="87"/>
      <c r="I8" s="87"/>
      <c r="J8" s="87"/>
      <c r="K8" s="87"/>
      <c r="L8" s="87"/>
      <c r="M8" s="87"/>
      <c r="N8" s="87"/>
      <c r="O8" s="87"/>
      <c r="P8" s="87"/>
      <c r="Q8" s="87"/>
      <c r="R8" s="87"/>
      <c r="S8" s="87"/>
      <c r="T8" s="87"/>
      <c r="U8" s="87"/>
      <c r="V8" s="87"/>
      <c r="W8" s="87"/>
      <c r="X8" s="87"/>
      <c r="Y8" s="87"/>
      <c r="Z8" s="87"/>
    </row>
    <row r="9" spans="1:34" x14ac:dyDescent="0.25">
      <c r="A9" s="12"/>
      <c r="B9" s="13"/>
      <c r="C9" s="14"/>
      <c r="D9" s="15" t="s">
        <v>96</v>
      </c>
      <c r="E9" s="15" t="s">
        <v>97</v>
      </c>
      <c r="F9" s="15" t="s">
        <v>98</v>
      </c>
      <c r="G9" s="15" t="s">
        <v>99</v>
      </c>
      <c r="H9" s="15" t="s">
        <v>100</v>
      </c>
      <c r="I9" s="15" t="s">
        <v>101</v>
      </c>
      <c r="J9" s="15" t="s">
        <v>102</v>
      </c>
      <c r="K9" s="15" t="s">
        <v>103</v>
      </c>
      <c r="L9" s="15" t="s">
        <v>104</v>
      </c>
      <c r="M9" s="15" t="s">
        <v>105</v>
      </c>
      <c r="N9" s="15" t="s">
        <v>106</v>
      </c>
      <c r="O9" s="15" t="s">
        <v>107</v>
      </c>
      <c r="P9" s="16" t="s">
        <v>108</v>
      </c>
      <c r="Q9" s="15" t="s">
        <v>109</v>
      </c>
      <c r="R9" s="15" t="s">
        <v>110</v>
      </c>
      <c r="S9" s="15" t="s">
        <v>111</v>
      </c>
      <c r="T9" s="15" t="s">
        <v>112</v>
      </c>
      <c r="U9" s="15" t="s">
        <v>113</v>
      </c>
      <c r="V9" s="15" t="s">
        <v>232</v>
      </c>
      <c r="W9" s="15" t="s">
        <v>114</v>
      </c>
      <c r="X9" s="16" t="s">
        <v>213</v>
      </c>
      <c r="Y9" s="16" t="s">
        <v>179</v>
      </c>
      <c r="Z9" s="16" t="s">
        <v>180</v>
      </c>
    </row>
    <row r="10" spans="1:34" ht="15.75" thickBot="1" x14ac:dyDescent="0.3">
      <c r="A10" s="12" t="s">
        <v>0</v>
      </c>
      <c r="B10" s="13" t="s">
        <v>1</v>
      </c>
      <c r="C10" s="14" t="s">
        <v>2</v>
      </c>
      <c r="D10" s="14" t="s">
        <v>3</v>
      </c>
      <c r="E10" s="14" t="s">
        <v>3</v>
      </c>
      <c r="F10" s="14" t="s">
        <v>3</v>
      </c>
      <c r="G10" s="14" t="s">
        <v>3</v>
      </c>
      <c r="H10" s="14" t="s">
        <v>3</v>
      </c>
      <c r="I10" s="14" t="s">
        <v>3</v>
      </c>
      <c r="J10" s="14" t="s">
        <v>3</v>
      </c>
      <c r="K10" s="14" t="s">
        <v>3</v>
      </c>
      <c r="L10" s="14" t="s">
        <v>3</v>
      </c>
      <c r="M10" s="14" t="s">
        <v>3</v>
      </c>
      <c r="N10" s="14" t="s">
        <v>3</v>
      </c>
      <c r="O10" s="14" t="s">
        <v>3</v>
      </c>
      <c r="P10" s="14" t="s">
        <v>3</v>
      </c>
      <c r="Q10" s="14" t="s">
        <v>3</v>
      </c>
      <c r="R10" s="14" t="s">
        <v>3</v>
      </c>
      <c r="S10" s="14" t="s">
        <v>3</v>
      </c>
      <c r="T10" s="14" t="s">
        <v>3</v>
      </c>
      <c r="U10" s="14" t="s">
        <v>3</v>
      </c>
      <c r="V10" s="14" t="s">
        <v>3</v>
      </c>
      <c r="W10" s="14" t="s">
        <v>3</v>
      </c>
      <c r="X10" s="14"/>
      <c r="Y10" s="14"/>
      <c r="Z10" s="14"/>
    </row>
    <row r="11" spans="1:34" s="5" customFormat="1" ht="172.5" customHeight="1" thickBot="1" x14ac:dyDescent="0.3">
      <c r="A11" s="17">
        <v>1</v>
      </c>
      <c r="B11" s="18" t="s">
        <v>4</v>
      </c>
      <c r="C11" s="19" t="s">
        <v>92</v>
      </c>
      <c r="D11" s="19">
        <v>72</v>
      </c>
      <c r="E11" s="19">
        <v>72</v>
      </c>
      <c r="F11" s="19">
        <v>72</v>
      </c>
      <c r="G11" s="19">
        <v>9</v>
      </c>
      <c r="H11" s="19">
        <v>72</v>
      </c>
      <c r="I11" s="19">
        <v>0</v>
      </c>
      <c r="J11" s="19">
        <v>4</v>
      </c>
      <c r="K11" s="19">
        <v>10</v>
      </c>
      <c r="L11" s="19">
        <v>32</v>
      </c>
      <c r="M11" s="19">
        <v>72</v>
      </c>
      <c r="N11" s="19">
        <v>72</v>
      </c>
      <c r="O11" s="19">
        <v>130</v>
      </c>
      <c r="P11" s="19">
        <v>10</v>
      </c>
      <c r="Q11" s="19">
        <v>0</v>
      </c>
      <c r="R11" s="19">
        <v>72</v>
      </c>
      <c r="S11" s="19">
        <v>1</v>
      </c>
      <c r="T11" s="19">
        <v>72</v>
      </c>
      <c r="U11" s="19">
        <v>72</v>
      </c>
      <c r="V11" s="19">
        <v>20</v>
      </c>
      <c r="W11" s="19">
        <v>72</v>
      </c>
      <c r="X11" s="19">
        <f>SUM(D11:W11)</f>
        <v>936</v>
      </c>
      <c r="Y11" s="20">
        <v>2850</v>
      </c>
      <c r="Z11" s="21">
        <f>(X11*Y11)</f>
        <v>2667600</v>
      </c>
      <c r="AH11" s="78">
        <v>1084125</v>
      </c>
    </row>
    <row r="12" spans="1:34" s="5" customFormat="1" ht="158.25" thickBot="1" x14ac:dyDescent="0.3">
      <c r="A12" s="17">
        <v>2</v>
      </c>
      <c r="B12" s="22" t="s">
        <v>5</v>
      </c>
      <c r="C12" s="19" t="s">
        <v>92</v>
      </c>
      <c r="D12" s="19">
        <v>10</v>
      </c>
      <c r="E12" s="19">
        <v>10</v>
      </c>
      <c r="F12" s="19">
        <v>10</v>
      </c>
      <c r="G12" s="19">
        <v>0</v>
      </c>
      <c r="H12" s="19">
        <v>10</v>
      </c>
      <c r="I12" s="19">
        <v>0</v>
      </c>
      <c r="J12" s="19">
        <v>0</v>
      </c>
      <c r="K12" s="19">
        <v>5</v>
      </c>
      <c r="L12" s="19">
        <v>5</v>
      </c>
      <c r="M12" s="19">
        <v>10</v>
      </c>
      <c r="N12" s="19">
        <v>10</v>
      </c>
      <c r="O12" s="19">
        <v>24</v>
      </c>
      <c r="P12" s="19">
        <v>10</v>
      </c>
      <c r="Q12" s="19">
        <v>0</v>
      </c>
      <c r="R12" s="19">
        <v>10</v>
      </c>
      <c r="S12" s="19">
        <v>1</v>
      </c>
      <c r="T12" s="19">
        <v>10</v>
      </c>
      <c r="U12" s="19">
        <v>10</v>
      </c>
      <c r="V12" s="19">
        <v>10</v>
      </c>
      <c r="W12" s="19">
        <v>10</v>
      </c>
      <c r="X12" s="19">
        <f>SUM(D12:W12)</f>
        <v>155</v>
      </c>
      <c r="Y12" s="20">
        <v>5687.5</v>
      </c>
      <c r="Z12" s="21">
        <f>(X12*Y12)</f>
        <v>881562.5</v>
      </c>
      <c r="AA12" s="75"/>
      <c r="AH12" s="79">
        <v>401200</v>
      </c>
    </row>
    <row r="13" spans="1:34" s="4" customFormat="1" ht="24" customHeight="1" thickBot="1" x14ac:dyDescent="0.3">
      <c r="A13" s="23"/>
      <c r="B13" s="24"/>
      <c r="C13" s="23" t="s">
        <v>181</v>
      </c>
      <c r="D13" s="23"/>
      <c r="E13" s="23"/>
      <c r="F13" s="23"/>
      <c r="G13" s="23"/>
      <c r="H13" s="23"/>
      <c r="I13" s="23"/>
      <c r="J13" s="23"/>
      <c r="K13" s="23"/>
      <c r="L13" s="23"/>
      <c r="M13" s="23"/>
      <c r="N13" s="23"/>
      <c r="O13" s="23"/>
      <c r="P13" s="23"/>
      <c r="Q13" s="23"/>
      <c r="R13" s="23"/>
      <c r="S13" s="23"/>
      <c r="T13" s="23"/>
      <c r="U13" s="23"/>
      <c r="V13" s="23"/>
      <c r="W13" s="23"/>
      <c r="X13" s="68"/>
      <c r="Y13" s="25">
        <f>SUM(Y11:Y12)</f>
        <v>8537.5</v>
      </c>
      <c r="Z13" s="26">
        <f>SUM(Z11:Z12)</f>
        <v>3549162.5</v>
      </c>
      <c r="AH13" s="79">
        <v>696300</v>
      </c>
    </row>
    <row r="14" spans="1:34" s="4" customFormat="1" ht="22.5" customHeight="1" thickBot="1" x14ac:dyDescent="0.3">
      <c r="A14" s="23"/>
      <c r="B14" s="24"/>
      <c r="C14" s="27"/>
      <c r="D14" s="27"/>
      <c r="E14" s="27"/>
      <c r="F14" s="27"/>
      <c r="G14" s="27"/>
      <c r="H14" s="27"/>
      <c r="I14" s="27"/>
      <c r="J14" s="27"/>
      <c r="K14" s="27"/>
      <c r="L14" s="27"/>
      <c r="M14" s="27"/>
      <c r="N14" s="27"/>
      <c r="O14" s="27"/>
      <c r="P14" s="27"/>
      <c r="Q14" s="27"/>
      <c r="R14" s="27"/>
      <c r="S14" s="27"/>
      <c r="T14" s="27"/>
      <c r="U14" s="27"/>
      <c r="V14" s="73"/>
      <c r="W14" s="27"/>
      <c r="X14" s="64"/>
      <c r="Y14" s="25"/>
      <c r="Z14" s="26"/>
      <c r="AH14" s="79">
        <v>1086562.8</v>
      </c>
    </row>
    <row r="15" spans="1:34" s="8" customFormat="1" ht="23.25" customHeight="1" thickBot="1" x14ac:dyDescent="0.3">
      <c r="A15" s="28"/>
      <c r="B15" s="87" t="s">
        <v>6</v>
      </c>
      <c r="C15" s="87"/>
      <c r="D15" s="87"/>
      <c r="E15" s="87"/>
      <c r="F15" s="87"/>
      <c r="G15" s="87"/>
      <c r="H15" s="87"/>
      <c r="I15" s="87"/>
      <c r="J15" s="87"/>
      <c r="K15" s="87"/>
      <c r="L15" s="87"/>
      <c r="M15" s="87"/>
      <c r="N15" s="87"/>
      <c r="O15" s="87"/>
      <c r="P15" s="87"/>
      <c r="Q15" s="87"/>
      <c r="R15" s="87"/>
      <c r="S15" s="87"/>
      <c r="T15" s="87"/>
      <c r="U15" s="87"/>
      <c r="V15" s="87"/>
      <c r="W15" s="87"/>
      <c r="X15" s="87"/>
      <c r="Y15" s="87"/>
      <c r="Z15" s="87"/>
      <c r="AH15" s="79">
        <v>1028542.5</v>
      </c>
    </row>
    <row r="16" spans="1:34" s="5" customFormat="1" ht="30.75" customHeight="1" thickBot="1" x14ac:dyDescent="0.3">
      <c r="A16" s="17"/>
      <c r="B16" s="22"/>
      <c r="C16" s="19"/>
      <c r="D16" s="29" t="s">
        <v>96</v>
      </c>
      <c r="E16" s="29" t="s">
        <v>97</v>
      </c>
      <c r="F16" s="29" t="s">
        <v>98</v>
      </c>
      <c r="G16" s="29" t="s">
        <v>99</v>
      </c>
      <c r="H16" s="29" t="s">
        <v>100</v>
      </c>
      <c r="I16" s="29" t="s">
        <v>101</v>
      </c>
      <c r="J16" s="29" t="s">
        <v>102</v>
      </c>
      <c r="K16" s="29" t="s">
        <v>103</v>
      </c>
      <c r="L16" s="29" t="s">
        <v>104</v>
      </c>
      <c r="M16" s="29" t="s">
        <v>105</v>
      </c>
      <c r="N16" s="29" t="s">
        <v>106</v>
      </c>
      <c r="O16" s="29" t="s">
        <v>107</v>
      </c>
      <c r="P16" s="29" t="s">
        <v>108</v>
      </c>
      <c r="Q16" s="29" t="s">
        <v>109</v>
      </c>
      <c r="R16" s="29" t="s">
        <v>110</v>
      </c>
      <c r="S16" s="29" t="s">
        <v>111</v>
      </c>
      <c r="T16" s="29" t="s">
        <v>112</v>
      </c>
      <c r="U16" s="29" t="s">
        <v>113</v>
      </c>
      <c r="V16" s="29" t="s">
        <v>232</v>
      </c>
      <c r="W16" s="29" t="s">
        <v>114</v>
      </c>
      <c r="X16" s="16" t="s">
        <v>213</v>
      </c>
      <c r="Y16" s="16" t="s">
        <v>179</v>
      </c>
      <c r="Z16" s="16" t="s">
        <v>180</v>
      </c>
      <c r="AH16" s="79">
        <v>518700</v>
      </c>
    </row>
    <row r="17" spans="1:34" s="5" customFormat="1" ht="15.75" thickBot="1" x14ac:dyDescent="0.3">
      <c r="A17" s="17" t="s">
        <v>0</v>
      </c>
      <c r="B17" s="30" t="s">
        <v>1</v>
      </c>
      <c r="C17" s="19" t="s">
        <v>16</v>
      </c>
      <c r="D17" s="19" t="s">
        <v>3</v>
      </c>
      <c r="E17" s="19" t="s">
        <v>3</v>
      </c>
      <c r="F17" s="19" t="s">
        <v>3</v>
      </c>
      <c r="G17" s="19" t="s">
        <v>3</v>
      </c>
      <c r="H17" s="19" t="s">
        <v>3</v>
      </c>
      <c r="I17" s="19" t="s">
        <v>3</v>
      </c>
      <c r="J17" s="19" t="s">
        <v>3</v>
      </c>
      <c r="K17" s="19" t="s">
        <v>3</v>
      </c>
      <c r="L17" s="19" t="s">
        <v>3</v>
      </c>
      <c r="M17" s="19" t="s">
        <v>3</v>
      </c>
      <c r="N17" s="19" t="s">
        <v>3</v>
      </c>
      <c r="O17" s="19" t="s">
        <v>3</v>
      </c>
      <c r="P17" s="19" t="s">
        <v>3</v>
      </c>
      <c r="Q17" s="19" t="s">
        <v>3</v>
      </c>
      <c r="R17" s="19" t="s">
        <v>3</v>
      </c>
      <c r="S17" s="19" t="s">
        <v>3</v>
      </c>
      <c r="T17" s="19" t="s">
        <v>3</v>
      </c>
      <c r="U17" s="19" t="s">
        <v>3</v>
      </c>
      <c r="V17" s="19" t="s">
        <v>3</v>
      </c>
      <c r="W17" s="19" t="s">
        <v>3</v>
      </c>
      <c r="X17" s="19"/>
      <c r="Y17" s="19"/>
      <c r="Z17" s="19"/>
      <c r="AH17" s="79">
        <v>226305</v>
      </c>
    </row>
    <row r="18" spans="1:34" s="5" customFormat="1" ht="315" thickBot="1" x14ac:dyDescent="0.3">
      <c r="A18" s="17">
        <v>1</v>
      </c>
      <c r="B18" s="22" t="s">
        <v>8</v>
      </c>
      <c r="C18" s="19" t="s">
        <v>92</v>
      </c>
      <c r="D18" s="19">
        <v>40</v>
      </c>
      <c r="E18" s="19">
        <v>40</v>
      </c>
      <c r="F18" s="19">
        <v>40</v>
      </c>
      <c r="G18" s="19">
        <v>9</v>
      </c>
      <c r="H18" s="19">
        <v>40</v>
      </c>
      <c r="I18" s="19">
        <v>0</v>
      </c>
      <c r="J18" s="19">
        <v>0</v>
      </c>
      <c r="K18" s="19">
        <v>10</v>
      </c>
      <c r="L18" s="19">
        <v>20</v>
      </c>
      <c r="M18" s="19">
        <v>40</v>
      </c>
      <c r="N18" s="19">
        <v>40</v>
      </c>
      <c r="O18" s="19">
        <v>40</v>
      </c>
      <c r="P18" s="19">
        <v>10</v>
      </c>
      <c r="Q18" s="19">
        <v>0</v>
      </c>
      <c r="R18" s="19">
        <v>40</v>
      </c>
      <c r="S18" s="19">
        <v>1</v>
      </c>
      <c r="T18" s="19">
        <v>40</v>
      </c>
      <c r="U18" s="19">
        <v>40</v>
      </c>
      <c r="V18" s="19">
        <v>20</v>
      </c>
      <c r="W18" s="19">
        <v>40</v>
      </c>
      <c r="X18" s="19">
        <f>SUM(D18:W18)</f>
        <v>510</v>
      </c>
      <c r="Y18" s="20">
        <v>5420</v>
      </c>
      <c r="Z18" s="21">
        <f>(X18*Y18)</f>
        <v>2764200</v>
      </c>
      <c r="AH18" s="79">
        <v>231770</v>
      </c>
    </row>
    <row r="19" spans="1:34" s="5" customFormat="1" ht="115.5" thickBot="1" x14ac:dyDescent="0.3">
      <c r="A19" s="17">
        <v>2</v>
      </c>
      <c r="B19" s="32" t="s">
        <v>9</v>
      </c>
      <c r="C19" s="19" t="s">
        <v>92</v>
      </c>
      <c r="D19" s="19">
        <v>10</v>
      </c>
      <c r="E19" s="19">
        <v>10</v>
      </c>
      <c r="F19" s="19">
        <v>10</v>
      </c>
      <c r="G19" s="19">
        <v>0</v>
      </c>
      <c r="H19" s="19">
        <v>10</v>
      </c>
      <c r="I19" s="19">
        <v>0</v>
      </c>
      <c r="J19" s="19">
        <v>0</v>
      </c>
      <c r="K19" s="19">
        <v>5</v>
      </c>
      <c r="L19" s="19">
        <v>5</v>
      </c>
      <c r="M19" s="19">
        <v>10</v>
      </c>
      <c r="N19" s="19">
        <v>10</v>
      </c>
      <c r="O19" s="19">
        <v>20</v>
      </c>
      <c r="P19" s="19">
        <v>10</v>
      </c>
      <c r="Q19" s="19">
        <v>0</v>
      </c>
      <c r="R19" s="19">
        <v>10</v>
      </c>
      <c r="S19" s="19">
        <v>1</v>
      </c>
      <c r="T19" s="19">
        <v>10</v>
      </c>
      <c r="U19" s="19">
        <v>10</v>
      </c>
      <c r="V19" s="19">
        <v>10</v>
      </c>
      <c r="W19" s="19">
        <v>10</v>
      </c>
      <c r="X19" s="19">
        <f>SUM(D19:W19)</f>
        <v>151</v>
      </c>
      <c r="Y19" s="20">
        <v>16925</v>
      </c>
      <c r="Z19" s="21">
        <f>(X19*Y19)</f>
        <v>2555675</v>
      </c>
      <c r="AH19" s="79">
        <v>1725075</v>
      </c>
    </row>
    <row r="20" spans="1:34" s="4" customFormat="1" ht="27" customHeight="1" thickBot="1" x14ac:dyDescent="0.3">
      <c r="A20" s="23"/>
      <c r="B20" s="33"/>
      <c r="C20" s="89" t="s">
        <v>197</v>
      </c>
      <c r="D20" s="89"/>
      <c r="E20" s="89"/>
      <c r="F20" s="89"/>
      <c r="G20" s="89"/>
      <c r="H20" s="89"/>
      <c r="I20" s="89"/>
      <c r="J20" s="89"/>
      <c r="K20" s="89"/>
      <c r="L20" s="89"/>
      <c r="M20" s="89"/>
      <c r="N20" s="89"/>
      <c r="O20" s="89"/>
      <c r="P20" s="89"/>
      <c r="Q20" s="89"/>
      <c r="R20" s="89"/>
      <c r="S20" s="89"/>
      <c r="T20" s="89"/>
      <c r="U20" s="89"/>
      <c r="V20" s="89"/>
      <c r="W20" s="89"/>
      <c r="X20" s="64"/>
      <c r="Y20" s="25">
        <f>SUM(Y18:Y19)</f>
        <v>22345</v>
      </c>
      <c r="Z20" s="25">
        <f>SUM(Z18:Z19)</f>
        <v>5319875</v>
      </c>
      <c r="AH20" s="79">
        <v>889443.75</v>
      </c>
    </row>
    <row r="21" spans="1:34" s="5" customFormat="1" ht="15.75" thickBot="1" x14ac:dyDescent="0.3">
      <c r="A21" s="17"/>
      <c r="B21" s="34"/>
      <c r="C21" s="19"/>
      <c r="D21" s="19"/>
      <c r="E21" s="19"/>
      <c r="F21" s="19"/>
      <c r="G21" s="19"/>
      <c r="H21" s="19"/>
      <c r="I21" s="19"/>
      <c r="J21" s="19"/>
      <c r="K21" s="19"/>
      <c r="L21" s="19"/>
      <c r="M21" s="19"/>
      <c r="N21" s="19"/>
      <c r="O21" s="19"/>
      <c r="P21" s="19"/>
      <c r="Q21" s="19"/>
      <c r="R21" s="19"/>
      <c r="S21" s="19"/>
      <c r="T21" s="19"/>
      <c r="U21" s="19"/>
      <c r="V21" s="19"/>
      <c r="W21" s="19"/>
      <c r="X21" s="19"/>
      <c r="Y21" s="19"/>
      <c r="Z21" s="19"/>
      <c r="AH21" s="79">
        <v>432955</v>
      </c>
    </row>
    <row r="22" spans="1:34" s="7" customFormat="1" ht="18.75" thickBot="1" x14ac:dyDescent="0.3">
      <c r="A22" s="35"/>
      <c r="B22" s="90" t="s">
        <v>10</v>
      </c>
      <c r="C22" s="90"/>
      <c r="D22" s="90"/>
      <c r="E22" s="90"/>
      <c r="F22" s="90"/>
      <c r="G22" s="90"/>
      <c r="H22" s="90"/>
      <c r="I22" s="90"/>
      <c r="J22" s="90"/>
      <c r="K22" s="90"/>
      <c r="L22" s="90"/>
      <c r="M22" s="90"/>
      <c r="N22" s="90"/>
      <c r="O22" s="90"/>
      <c r="P22" s="90"/>
      <c r="Q22" s="90"/>
      <c r="R22" s="90"/>
      <c r="S22" s="90"/>
      <c r="T22" s="90"/>
      <c r="U22" s="90"/>
      <c r="V22" s="90"/>
      <c r="W22" s="90"/>
      <c r="X22" s="90"/>
      <c r="Y22" s="90"/>
      <c r="Z22" s="90"/>
      <c r="AH22" s="79">
        <v>387105</v>
      </c>
    </row>
    <row r="23" spans="1:34" s="10" customFormat="1" ht="28.5" customHeight="1" thickBot="1" x14ac:dyDescent="0.3">
      <c r="A23" s="36"/>
      <c r="B23" s="37"/>
      <c r="C23" s="38"/>
      <c r="D23" s="39" t="s">
        <v>96</v>
      </c>
      <c r="E23" s="39" t="s">
        <v>97</v>
      </c>
      <c r="F23" s="39" t="s">
        <v>98</v>
      </c>
      <c r="G23" s="39" t="s">
        <v>99</v>
      </c>
      <c r="H23" s="39" t="s">
        <v>100</v>
      </c>
      <c r="I23" s="39" t="s">
        <v>101</v>
      </c>
      <c r="J23" s="39" t="s">
        <v>102</v>
      </c>
      <c r="K23" s="39" t="s">
        <v>103</v>
      </c>
      <c r="L23" s="39" t="s">
        <v>104</v>
      </c>
      <c r="M23" s="39" t="s">
        <v>105</v>
      </c>
      <c r="N23" s="39" t="s">
        <v>106</v>
      </c>
      <c r="O23" s="39" t="s">
        <v>107</v>
      </c>
      <c r="P23" s="39" t="s">
        <v>108</v>
      </c>
      <c r="Q23" s="39" t="s">
        <v>109</v>
      </c>
      <c r="R23" s="39" t="s">
        <v>110</v>
      </c>
      <c r="S23" s="39" t="s">
        <v>111</v>
      </c>
      <c r="T23" s="39" t="s">
        <v>112</v>
      </c>
      <c r="U23" s="39" t="s">
        <v>113</v>
      </c>
      <c r="V23" s="39" t="s">
        <v>232</v>
      </c>
      <c r="W23" s="39" t="s">
        <v>114</v>
      </c>
      <c r="X23" s="16" t="s">
        <v>213</v>
      </c>
      <c r="Y23" s="40" t="s">
        <v>179</v>
      </c>
      <c r="Z23" s="40" t="s">
        <v>180</v>
      </c>
      <c r="AH23" s="79">
        <v>296387.5</v>
      </c>
    </row>
    <row r="24" spans="1:34" s="5" customFormat="1" ht="15.75" thickBot="1" x14ac:dyDescent="0.3">
      <c r="A24" s="17" t="s">
        <v>0</v>
      </c>
      <c r="B24" s="30" t="s">
        <v>1</v>
      </c>
      <c r="C24" s="19" t="s">
        <v>16</v>
      </c>
      <c r="D24" s="19" t="s">
        <v>3</v>
      </c>
      <c r="E24" s="19" t="s">
        <v>3</v>
      </c>
      <c r="F24" s="19" t="s">
        <v>3</v>
      </c>
      <c r="G24" s="19" t="s">
        <v>3</v>
      </c>
      <c r="H24" s="19" t="s">
        <v>3</v>
      </c>
      <c r="I24" s="19" t="s">
        <v>3</v>
      </c>
      <c r="J24" s="19" t="s">
        <v>3</v>
      </c>
      <c r="K24" s="19" t="s">
        <v>3</v>
      </c>
      <c r="L24" s="19" t="s">
        <v>3</v>
      </c>
      <c r="M24" s="19" t="s">
        <v>3</v>
      </c>
      <c r="N24" s="19" t="s">
        <v>3</v>
      </c>
      <c r="O24" s="19" t="s">
        <v>3</v>
      </c>
      <c r="P24" s="19" t="s">
        <v>3</v>
      </c>
      <c r="Q24" s="19" t="s">
        <v>3</v>
      </c>
      <c r="R24" s="19" t="s">
        <v>3</v>
      </c>
      <c r="S24" s="19" t="s">
        <v>3</v>
      </c>
      <c r="T24" s="19" t="s">
        <v>3</v>
      </c>
      <c r="U24" s="19" t="s">
        <v>3</v>
      </c>
      <c r="V24" s="19" t="s">
        <v>3</v>
      </c>
      <c r="W24" s="19" t="s">
        <v>3</v>
      </c>
      <c r="X24" s="19"/>
      <c r="Y24" s="19"/>
      <c r="Z24" s="19"/>
      <c r="AH24" s="79">
        <v>1894331</v>
      </c>
    </row>
    <row r="25" spans="1:34" s="5" customFormat="1" ht="409.6" thickBot="1" x14ac:dyDescent="0.3">
      <c r="A25" s="17">
        <v>1</v>
      </c>
      <c r="B25" s="18" t="s">
        <v>11</v>
      </c>
      <c r="C25" s="19" t="s">
        <v>92</v>
      </c>
      <c r="D25" s="19">
        <v>20</v>
      </c>
      <c r="E25" s="19">
        <v>20</v>
      </c>
      <c r="F25" s="19">
        <v>20</v>
      </c>
      <c r="G25" s="19">
        <v>0</v>
      </c>
      <c r="H25" s="19">
        <v>20</v>
      </c>
      <c r="I25" s="19">
        <v>0</v>
      </c>
      <c r="J25" s="19">
        <v>0</v>
      </c>
      <c r="K25" s="19">
        <v>10</v>
      </c>
      <c r="L25" s="19">
        <v>10</v>
      </c>
      <c r="M25" s="19">
        <v>20</v>
      </c>
      <c r="N25" s="19">
        <v>20</v>
      </c>
      <c r="O25" s="19">
        <v>20</v>
      </c>
      <c r="P25" s="19">
        <v>10</v>
      </c>
      <c r="Q25" s="19">
        <v>0</v>
      </c>
      <c r="R25" s="19">
        <v>20</v>
      </c>
      <c r="S25" s="19">
        <v>10</v>
      </c>
      <c r="T25" s="19">
        <v>20</v>
      </c>
      <c r="U25" s="19">
        <v>20</v>
      </c>
      <c r="V25" s="19">
        <v>10</v>
      </c>
      <c r="W25" s="19">
        <v>20</v>
      </c>
      <c r="X25" s="19">
        <f>SUM(D25:W25)</f>
        <v>270</v>
      </c>
      <c r="Y25" s="20">
        <v>19850</v>
      </c>
      <c r="Z25" s="20">
        <f>(X25*Y25)</f>
        <v>5359500</v>
      </c>
      <c r="AH25" s="79">
        <v>284093.2</v>
      </c>
    </row>
    <row r="26" spans="1:34" s="5" customFormat="1" ht="122.25" customHeight="1" thickBot="1" x14ac:dyDescent="0.3">
      <c r="A26" s="17">
        <v>2</v>
      </c>
      <c r="B26" s="18" t="s">
        <v>12</v>
      </c>
      <c r="C26" s="19" t="s">
        <v>92</v>
      </c>
      <c r="D26" s="19">
        <v>2</v>
      </c>
      <c r="E26" s="19">
        <v>2</v>
      </c>
      <c r="F26" s="19">
        <v>2</v>
      </c>
      <c r="G26" s="19">
        <v>0</v>
      </c>
      <c r="H26" s="19">
        <v>2</v>
      </c>
      <c r="I26" s="19">
        <v>0</v>
      </c>
      <c r="J26" s="19">
        <v>0</v>
      </c>
      <c r="K26" s="19">
        <v>2</v>
      </c>
      <c r="L26" s="19">
        <v>2</v>
      </c>
      <c r="M26" s="19">
        <v>2</v>
      </c>
      <c r="N26" s="19">
        <v>2</v>
      </c>
      <c r="O26" s="19">
        <v>20</v>
      </c>
      <c r="P26" s="19">
        <v>10</v>
      </c>
      <c r="Q26" s="19">
        <v>0</v>
      </c>
      <c r="R26" s="19">
        <v>2</v>
      </c>
      <c r="S26" s="19">
        <v>1</v>
      </c>
      <c r="T26" s="19">
        <v>2</v>
      </c>
      <c r="U26" s="19">
        <v>2</v>
      </c>
      <c r="V26" s="19">
        <v>5</v>
      </c>
      <c r="W26" s="19">
        <v>2</v>
      </c>
      <c r="X26" s="19">
        <f>SUM(D26:W26)</f>
        <v>60</v>
      </c>
      <c r="Y26" s="20">
        <v>30712.5</v>
      </c>
      <c r="Z26" s="20">
        <f>(X26*Y26)</f>
        <v>1842750</v>
      </c>
      <c r="AH26" s="79">
        <v>627936</v>
      </c>
    </row>
    <row r="27" spans="1:34" s="4" customFormat="1" ht="16.5" thickBot="1" x14ac:dyDescent="0.3">
      <c r="A27" s="23"/>
      <c r="B27" s="41"/>
      <c r="C27" s="89" t="s">
        <v>183</v>
      </c>
      <c r="D27" s="89"/>
      <c r="E27" s="89"/>
      <c r="F27" s="89"/>
      <c r="G27" s="89"/>
      <c r="H27" s="89"/>
      <c r="I27" s="89"/>
      <c r="J27" s="89"/>
      <c r="K27" s="89"/>
      <c r="L27" s="89"/>
      <c r="M27" s="89"/>
      <c r="N27" s="89"/>
      <c r="O27" s="89"/>
      <c r="P27" s="89"/>
      <c r="Q27" s="89"/>
      <c r="R27" s="89"/>
      <c r="S27" s="89"/>
      <c r="T27" s="89"/>
      <c r="U27" s="89"/>
      <c r="V27" s="89"/>
      <c r="W27" s="89"/>
      <c r="X27" s="64"/>
      <c r="Y27" s="25">
        <f>SUM(Y25:Y26)</f>
        <v>50562.5</v>
      </c>
      <c r="Z27" s="25">
        <f>SUM(Z25:Z26)</f>
        <v>7202250</v>
      </c>
      <c r="AH27" s="79">
        <v>246114</v>
      </c>
    </row>
    <row r="28" spans="1:34" s="5" customFormat="1" ht="15.75" thickBot="1" x14ac:dyDescent="0.3">
      <c r="A28" s="17"/>
      <c r="B28" s="18"/>
      <c r="C28" s="19"/>
      <c r="D28" s="19"/>
      <c r="E28" s="19"/>
      <c r="F28" s="19"/>
      <c r="G28" s="19"/>
      <c r="H28" s="19"/>
      <c r="I28" s="19"/>
      <c r="J28" s="19"/>
      <c r="K28" s="19"/>
      <c r="L28" s="19"/>
      <c r="M28" s="19"/>
      <c r="N28" s="19"/>
      <c r="O28" s="19"/>
      <c r="P28" s="19"/>
      <c r="Q28" s="19"/>
      <c r="R28" s="19"/>
      <c r="S28" s="19"/>
      <c r="T28" s="19"/>
      <c r="U28" s="19"/>
      <c r="V28" s="19"/>
      <c r="W28" s="19"/>
      <c r="X28" s="19"/>
      <c r="Y28" s="19"/>
      <c r="Z28" s="19"/>
      <c r="AH28" s="79">
        <v>379500</v>
      </c>
    </row>
    <row r="29" spans="1:34" s="7" customFormat="1" ht="18.75" thickBot="1" x14ac:dyDescent="0.3">
      <c r="A29" s="35"/>
      <c r="B29" s="84" t="s">
        <v>13</v>
      </c>
      <c r="C29" s="84"/>
      <c r="D29" s="84"/>
      <c r="E29" s="84"/>
      <c r="F29" s="84"/>
      <c r="G29" s="84"/>
      <c r="H29" s="84"/>
      <c r="I29" s="84"/>
      <c r="J29" s="84"/>
      <c r="K29" s="84"/>
      <c r="L29" s="84"/>
      <c r="M29" s="84"/>
      <c r="N29" s="84"/>
      <c r="O29" s="84"/>
      <c r="P29" s="84"/>
      <c r="Q29" s="84"/>
      <c r="R29" s="84"/>
      <c r="S29" s="84"/>
      <c r="T29" s="84"/>
      <c r="U29" s="84"/>
      <c r="V29" s="84"/>
      <c r="W29" s="84"/>
      <c r="X29" s="84"/>
      <c r="Y29" s="84"/>
      <c r="Z29" s="84"/>
      <c r="AH29" s="79">
        <v>1450825</v>
      </c>
    </row>
    <row r="30" spans="1:34" s="10" customFormat="1" ht="30.75" customHeight="1" thickBot="1" x14ac:dyDescent="0.3">
      <c r="A30" s="36"/>
      <c r="B30" s="42"/>
      <c r="C30" s="38"/>
      <c r="D30" s="39" t="s">
        <v>96</v>
      </c>
      <c r="E30" s="39" t="s">
        <v>97</v>
      </c>
      <c r="F30" s="39" t="s">
        <v>98</v>
      </c>
      <c r="G30" s="39" t="s">
        <v>99</v>
      </c>
      <c r="H30" s="39" t="s">
        <v>100</v>
      </c>
      <c r="I30" s="39" t="s">
        <v>101</v>
      </c>
      <c r="J30" s="39" t="s">
        <v>102</v>
      </c>
      <c r="K30" s="39" t="s">
        <v>103</v>
      </c>
      <c r="L30" s="39" t="s">
        <v>104</v>
      </c>
      <c r="M30" s="39" t="s">
        <v>105</v>
      </c>
      <c r="N30" s="39" t="s">
        <v>106</v>
      </c>
      <c r="O30" s="39" t="s">
        <v>107</v>
      </c>
      <c r="P30" s="39" t="s">
        <v>108</v>
      </c>
      <c r="Q30" s="39" t="s">
        <v>109</v>
      </c>
      <c r="R30" s="39" t="s">
        <v>110</v>
      </c>
      <c r="S30" s="39" t="s">
        <v>111</v>
      </c>
      <c r="T30" s="39" t="s">
        <v>112</v>
      </c>
      <c r="U30" s="39" t="s">
        <v>113</v>
      </c>
      <c r="V30" s="39" t="s">
        <v>232</v>
      </c>
      <c r="W30" s="39" t="s">
        <v>114</v>
      </c>
      <c r="X30" s="16" t="s">
        <v>213</v>
      </c>
      <c r="Y30" s="15" t="s">
        <v>179</v>
      </c>
      <c r="Z30" s="15" t="s">
        <v>180</v>
      </c>
      <c r="AH30" s="79">
        <v>107871.5</v>
      </c>
    </row>
    <row r="31" spans="1:34" s="5" customFormat="1" ht="15.75" thickBot="1" x14ac:dyDescent="0.3">
      <c r="A31" s="17"/>
      <c r="B31" s="31"/>
      <c r="C31" s="19"/>
      <c r="D31" s="19"/>
      <c r="E31" s="19"/>
      <c r="F31" s="19"/>
      <c r="G31" s="19"/>
      <c r="H31" s="19"/>
      <c r="I31" s="19"/>
      <c r="J31" s="19"/>
      <c r="K31" s="19"/>
      <c r="L31" s="19"/>
      <c r="M31" s="19"/>
      <c r="N31" s="19"/>
      <c r="O31" s="19"/>
      <c r="P31" s="19"/>
      <c r="Q31" s="19"/>
      <c r="R31" s="19"/>
      <c r="S31" s="19"/>
      <c r="T31" s="19"/>
      <c r="U31" s="19"/>
      <c r="V31" s="19"/>
      <c r="W31" s="19"/>
      <c r="X31" s="19"/>
      <c r="Y31" s="19"/>
      <c r="Z31" s="19"/>
      <c r="AH31" s="79">
        <v>92496.25</v>
      </c>
    </row>
    <row r="32" spans="1:34" s="5" customFormat="1" ht="15.75" thickBot="1" x14ac:dyDescent="0.3">
      <c r="A32" s="17" t="s">
        <v>14</v>
      </c>
      <c r="B32" s="30" t="s">
        <v>15</v>
      </c>
      <c r="C32" s="19" t="s">
        <v>16</v>
      </c>
      <c r="D32" s="19" t="s">
        <v>3</v>
      </c>
      <c r="E32" s="19" t="s">
        <v>3</v>
      </c>
      <c r="F32" s="19" t="s">
        <v>3</v>
      </c>
      <c r="G32" s="19" t="s">
        <v>3</v>
      </c>
      <c r="H32" s="19" t="s">
        <v>3</v>
      </c>
      <c r="I32" s="19" t="s">
        <v>3</v>
      </c>
      <c r="J32" s="19" t="s">
        <v>3</v>
      </c>
      <c r="K32" s="19" t="s">
        <v>3</v>
      </c>
      <c r="L32" s="19" t="s">
        <v>3</v>
      </c>
      <c r="M32" s="19" t="s">
        <v>3</v>
      </c>
      <c r="N32" s="19" t="s">
        <v>3</v>
      </c>
      <c r="O32" s="19" t="s">
        <v>3</v>
      </c>
      <c r="P32" s="19" t="s">
        <v>3</v>
      </c>
      <c r="Q32" s="19" t="s">
        <v>3</v>
      </c>
      <c r="R32" s="19" t="s">
        <v>3</v>
      </c>
      <c r="S32" s="19" t="s">
        <v>3</v>
      </c>
      <c r="T32" s="19" t="s">
        <v>3</v>
      </c>
      <c r="U32" s="19" t="s">
        <v>3</v>
      </c>
      <c r="V32" s="19" t="s">
        <v>3</v>
      </c>
      <c r="W32" s="19" t="s">
        <v>3</v>
      </c>
      <c r="X32" s="19"/>
      <c r="Y32" s="19"/>
      <c r="Z32" s="19"/>
      <c r="AH32" s="79">
        <v>142326.25</v>
      </c>
    </row>
    <row r="33" spans="1:34" s="5" customFormat="1" ht="143.25" thickBot="1" x14ac:dyDescent="0.3">
      <c r="A33" s="17">
        <v>1</v>
      </c>
      <c r="B33" s="32" t="s">
        <v>17</v>
      </c>
      <c r="C33" s="19" t="s">
        <v>92</v>
      </c>
      <c r="D33" s="19">
        <v>72</v>
      </c>
      <c r="E33" s="19">
        <v>72</v>
      </c>
      <c r="F33" s="19">
        <v>72</v>
      </c>
      <c r="G33" s="19">
        <v>6</v>
      </c>
      <c r="H33" s="19">
        <v>72</v>
      </c>
      <c r="I33" s="19">
        <v>0</v>
      </c>
      <c r="J33" s="19">
        <v>4</v>
      </c>
      <c r="K33" s="19">
        <v>20</v>
      </c>
      <c r="L33" s="19">
        <v>36</v>
      </c>
      <c r="M33" s="19">
        <v>72</v>
      </c>
      <c r="N33" s="19">
        <v>72</v>
      </c>
      <c r="O33" s="19">
        <v>30</v>
      </c>
      <c r="P33" s="19">
        <v>10</v>
      </c>
      <c r="Q33" s="19">
        <v>0</v>
      </c>
      <c r="R33" s="19">
        <v>72</v>
      </c>
      <c r="S33" s="19">
        <v>1</v>
      </c>
      <c r="T33" s="19">
        <v>72</v>
      </c>
      <c r="U33" s="19">
        <v>72</v>
      </c>
      <c r="V33" s="19">
        <v>10</v>
      </c>
      <c r="W33" s="19">
        <v>72</v>
      </c>
      <c r="X33" s="19">
        <f>SUM(D33:W33)</f>
        <v>837</v>
      </c>
      <c r="Y33" s="20">
        <v>3875</v>
      </c>
      <c r="Z33" s="21">
        <f>(X33*Y33)</f>
        <v>3243375</v>
      </c>
      <c r="AH33" s="79">
        <v>258115</v>
      </c>
    </row>
    <row r="34" spans="1:34" s="4" customFormat="1" ht="16.5" thickBot="1" x14ac:dyDescent="0.3">
      <c r="A34" s="23"/>
      <c r="B34" s="43"/>
      <c r="C34" s="89" t="s">
        <v>182</v>
      </c>
      <c r="D34" s="89"/>
      <c r="E34" s="89"/>
      <c r="F34" s="89"/>
      <c r="G34" s="89"/>
      <c r="H34" s="89"/>
      <c r="I34" s="89"/>
      <c r="J34" s="89"/>
      <c r="K34" s="89"/>
      <c r="L34" s="89"/>
      <c r="M34" s="89"/>
      <c r="N34" s="89"/>
      <c r="O34" s="89"/>
      <c r="P34" s="89"/>
      <c r="Q34" s="89"/>
      <c r="R34" s="89"/>
      <c r="S34" s="89"/>
      <c r="T34" s="89"/>
      <c r="U34" s="89"/>
      <c r="V34" s="89"/>
      <c r="W34" s="89"/>
      <c r="X34" s="64"/>
      <c r="Y34" s="25">
        <v>3875</v>
      </c>
      <c r="Z34" s="25">
        <v>3204625</v>
      </c>
      <c r="AH34" s="79">
        <v>116462.5</v>
      </c>
    </row>
    <row r="35" spans="1:34" s="5" customFormat="1" ht="15.75" thickBot="1" x14ac:dyDescent="0.3">
      <c r="A35" s="17"/>
      <c r="B35" s="31"/>
      <c r="C35" s="19"/>
      <c r="D35" s="19"/>
      <c r="E35" s="19"/>
      <c r="F35" s="19"/>
      <c r="G35" s="19"/>
      <c r="H35" s="19"/>
      <c r="I35" s="19"/>
      <c r="J35" s="19"/>
      <c r="K35" s="19"/>
      <c r="L35" s="19"/>
      <c r="M35" s="19"/>
      <c r="N35" s="19"/>
      <c r="O35" s="19"/>
      <c r="P35" s="19"/>
      <c r="Q35" s="19"/>
      <c r="R35" s="19"/>
      <c r="S35" s="19"/>
      <c r="T35" s="19"/>
      <c r="U35" s="19"/>
      <c r="V35" s="19"/>
      <c r="W35" s="19"/>
      <c r="X35" s="19"/>
      <c r="Y35" s="19"/>
      <c r="Z35" s="19"/>
      <c r="AH35" s="79">
        <v>43987.5</v>
      </c>
    </row>
    <row r="36" spans="1:34" s="7" customFormat="1" ht="18.75" thickBot="1" x14ac:dyDescent="0.3">
      <c r="A36" s="35"/>
      <c r="B36" s="84" t="s">
        <v>18</v>
      </c>
      <c r="C36" s="84"/>
      <c r="D36" s="84"/>
      <c r="E36" s="84"/>
      <c r="F36" s="84"/>
      <c r="G36" s="84"/>
      <c r="H36" s="84"/>
      <c r="I36" s="84"/>
      <c r="J36" s="84"/>
      <c r="K36" s="84"/>
      <c r="L36" s="84"/>
      <c r="M36" s="84"/>
      <c r="N36" s="84"/>
      <c r="O36" s="84"/>
      <c r="P36" s="84"/>
      <c r="Q36" s="84"/>
      <c r="R36" s="84"/>
      <c r="S36" s="84"/>
      <c r="T36" s="84"/>
      <c r="U36" s="84"/>
      <c r="V36" s="84"/>
      <c r="W36" s="84"/>
      <c r="X36" s="84"/>
      <c r="Y36" s="84"/>
      <c r="Z36" s="84"/>
      <c r="AH36" s="79">
        <v>64783.67</v>
      </c>
    </row>
    <row r="37" spans="1:34" s="5" customFormat="1" ht="15.75" thickBot="1" x14ac:dyDescent="0.3">
      <c r="A37" s="17"/>
      <c r="B37" s="31"/>
      <c r="C37" s="19"/>
      <c r="D37" s="29" t="s">
        <v>96</v>
      </c>
      <c r="E37" s="29" t="s">
        <v>97</v>
      </c>
      <c r="F37" s="29" t="s">
        <v>98</v>
      </c>
      <c r="G37" s="29" t="s">
        <v>99</v>
      </c>
      <c r="H37" s="29" t="s">
        <v>100</v>
      </c>
      <c r="I37" s="29" t="s">
        <v>101</v>
      </c>
      <c r="J37" s="29" t="s">
        <v>102</v>
      </c>
      <c r="K37" s="29" t="s">
        <v>103</v>
      </c>
      <c r="L37" s="29" t="s">
        <v>104</v>
      </c>
      <c r="M37" s="29" t="s">
        <v>105</v>
      </c>
      <c r="N37" s="29" t="s">
        <v>106</v>
      </c>
      <c r="O37" s="29" t="s">
        <v>107</v>
      </c>
      <c r="P37" s="44" t="s">
        <v>108</v>
      </c>
      <c r="Q37" s="29" t="s">
        <v>109</v>
      </c>
      <c r="R37" s="29" t="s">
        <v>110</v>
      </c>
      <c r="S37" s="29" t="s">
        <v>111</v>
      </c>
      <c r="T37" s="29" t="s">
        <v>112</v>
      </c>
      <c r="U37" s="29" t="s">
        <v>113</v>
      </c>
      <c r="V37" s="29" t="s">
        <v>232</v>
      </c>
      <c r="W37" s="29" t="s">
        <v>114</v>
      </c>
      <c r="X37" s="16" t="s">
        <v>213</v>
      </c>
      <c r="Y37" s="16" t="s">
        <v>179</v>
      </c>
      <c r="Z37" s="16" t="s">
        <v>180</v>
      </c>
      <c r="AH37" s="79">
        <v>400000</v>
      </c>
    </row>
    <row r="38" spans="1:34" s="5" customFormat="1" ht="15.75" thickBot="1" x14ac:dyDescent="0.3">
      <c r="A38" s="17"/>
      <c r="B38" s="30" t="s">
        <v>15</v>
      </c>
      <c r="C38" s="19" t="s">
        <v>16</v>
      </c>
      <c r="D38" s="19" t="s">
        <v>3</v>
      </c>
      <c r="E38" s="19" t="s">
        <v>3</v>
      </c>
      <c r="F38" s="19" t="s">
        <v>3</v>
      </c>
      <c r="G38" s="19" t="s">
        <v>3</v>
      </c>
      <c r="H38" s="19" t="s">
        <v>3</v>
      </c>
      <c r="I38" s="19" t="s">
        <v>3</v>
      </c>
      <c r="J38" s="19" t="s">
        <v>3</v>
      </c>
      <c r="K38" s="19" t="s">
        <v>3</v>
      </c>
      <c r="L38" s="19" t="s">
        <v>3</v>
      </c>
      <c r="M38" s="19" t="s">
        <v>3</v>
      </c>
      <c r="N38" s="19" t="s">
        <v>3</v>
      </c>
      <c r="O38" s="19" t="s">
        <v>3</v>
      </c>
      <c r="P38" s="19" t="s">
        <v>3</v>
      </c>
      <c r="Q38" s="19" t="s">
        <v>3</v>
      </c>
      <c r="R38" s="19" t="s">
        <v>3</v>
      </c>
      <c r="S38" s="19" t="s">
        <v>3</v>
      </c>
      <c r="T38" s="19" t="s">
        <v>3</v>
      </c>
      <c r="U38" s="19" t="s">
        <v>3</v>
      </c>
      <c r="V38" s="19" t="s">
        <v>3</v>
      </c>
      <c r="W38" s="19" t="s">
        <v>3</v>
      </c>
      <c r="X38" s="19"/>
      <c r="Y38" s="19"/>
      <c r="Z38" s="19"/>
      <c r="AH38" s="79">
        <v>192185</v>
      </c>
    </row>
    <row r="39" spans="1:34" s="5" customFormat="1" ht="15.75" thickBot="1" x14ac:dyDescent="0.3">
      <c r="A39" s="17"/>
      <c r="B39" s="31" t="s">
        <v>18</v>
      </c>
      <c r="C39" s="19"/>
      <c r="D39" s="19"/>
      <c r="E39" s="19"/>
      <c r="F39" s="19"/>
      <c r="G39" s="19"/>
      <c r="H39" s="19"/>
      <c r="I39" s="19"/>
      <c r="J39" s="19"/>
      <c r="K39" s="19"/>
      <c r="L39" s="19"/>
      <c r="M39" s="19"/>
      <c r="N39" s="19"/>
      <c r="O39" s="19"/>
      <c r="P39" s="19"/>
      <c r="Q39" s="19"/>
      <c r="R39" s="19"/>
      <c r="S39" s="19"/>
      <c r="T39" s="19"/>
      <c r="U39" s="19"/>
      <c r="V39" s="19"/>
      <c r="W39" s="19"/>
      <c r="X39" s="19"/>
      <c r="Y39" s="19"/>
      <c r="Z39" s="19"/>
      <c r="AH39" s="79">
        <v>170121.25</v>
      </c>
    </row>
    <row r="40" spans="1:34" s="5" customFormat="1" ht="150.75" thickBot="1" x14ac:dyDescent="0.3">
      <c r="A40" s="17">
        <v>1</v>
      </c>
      <c r="B40" s="30" t="s">
        <v>19</v>
      </c>
      <c r="C40" s="19" t="s">
        <v>92</v>
      </c>
      <c r="D40" s="19">
        <v>40</v>
      </c>
      <c r="E40" s="19">
        <v>40</v>
      </c>
      <c r="F40" s="19">
        <v>40</v>
      </c>
      <c r="G40" s="19">
        <v>6</v>
      </c>
      <c r="H40" s="19">
        <v>40</v>
      </c>
      <c r="I40" s="19">
        <v>0</v>
      </c>
      <c r="J40" s="19">
        <v>0</v>
      </c>
      <c r="K40" s="19">
        <v>10</v>
      </c>
      <c r="L40" s="19">
        <v>20</v>
      </c>
      <c r="M40" s="19">
        <v>40</v>
      </c>
      <c r="N40" s="19">
        <v>40</v>
      </c>
      <c r="O40" s="19">
        <v>20</v>
      </c>
      <c r="P40" s="19">
        <v>10</v>
      </c>
      <c r="Q40" s="19">
        <v>0</v>
      </c>
      <c r="R40" s="19">
        <v>40</v>
      </c>
      <c r="S40" s="19">
        <v>1</v>
      </c>
      <c r="T40" s="19">
        <v>40</v>
      </c>
      <c r="U40" s="19">
        <v>40</v>
      </c>
      <c r="V40" s="19">
        <v>10</v>
      </c>
      <c r="W40" s="19">
        <v>40</v>
      </c>
      <c r="X40" s="19">
        <f>SUM(D40:W40)</f>
        <v>477</v>
      </c>
      <c r="Y40" s="20">
        <v>5425</v>
      </c>
      <c r="Z40" s="21">
        <f>(X40*Y40)</f>
        <v>2587725</v>
      </c>
      <c r="AH40" s="79">
        <v>82135.960000000006</v>
      </c>
    </row>
    <row r="41" spans="1:34" s="5" customFormat="1" ht="114.75" thickBot="1" x14ac:dyDescent="0.3">
      <c r="A41" s="17">
        <v>2</v>
      </c>
      <c r="B41" s="32" t="s">
        <v>20</v>
      </c>
      <c r="C41" s="19" t="s">
        <v>92</v>
      </c>
      <c r="D41" s="19">
        <v>20</v>
      </c>
      <c r="E41" s="19">
        <v>20</v>
      </c>
      <c r="F41" s="19">
        <v>20</v>
      </c>
      <c r="G41" s="19">
        <v>0</v>
      </c>
      <c r="H41" s="19">
        <v>20</v>
      </c>
      <c r="I41" s="19">
        <v>0</v>
      </c>
      <c r="J41" s="19">
        <v>0</v>
      </c>
      <c r="K41" s="19">
        <v>10</v>
      </c>
      <c r="L41" s="19">
        <v>10</v>
      </c>
      <c r="M41" s="19">
        <v>20</v>
      </c>
      <c r="N41" s="19">
        <v>20</v>
      </c>
      <c r="O41" s="19">
        <v>10</v>
      </c>
      <c r="P41" s="19">
        <v>10</v>
      </c>
      <c r="Q41" s="19">
        <v>0</v>
      </c>
      <c r="R41" s="19">
        <v>20</v>
      </c>
      <c r="S41" s="19">
        <v>1</v>
      </c>
      <c r="T41" s="19">
        <v>20</v>
      </c>
      <c r="U41" s="19">
        <v>20</v>
      </c>
      <c r="V41" s="19">
        <v>10</v>
      </c>
      <c r="W41" s="19">
        <v>20</v>
      </c>
      <c r="X41" s="19">
        <f>SUM(D41:W41)</f>
        <v>251</v>
      </c>
      <c r="Y41" s="20">
        <v>2727.5</v>
      </c>
      <c r="Z41" s="21">
        <f>(X41*Y41)</f>
        <v>684602.5</v>
      </c>
      <c r="AH41" s="79">
        <v>22000</v>
      </c>
    </row>
    <row r="42" spans="1:34" s="4" customFormat="1" ht="16.5" thickBot="1" x14ac:dyDescent="0.3">
      <c r="A42" s="23"/>
      <c r="B42" s="43"/>
      <c r="C42" s="89" t="s">
        <v>214</v>
      </c>
      <c r="D42" s="89"/>
      <c r="E42" s="89"/>
      <c r="F42" s="89"/>
      <c r="G42" s="89"/>
      <c r="H42" s="89"/>
      <c r="I42" s="89"/>
      <c r="J42" s="89"/>
      <c r="K42" s="89"/>
      <c r="L42" s="89"/>
      <c r="M42" s="89"/>
      <c r="N42" s="89"/>
      <c r="O42" s="89"/>
      <c r="P42" s="89"/>
      <c r="Q42" s="89"/>
      <c r="R42" s="89"/>
      <c r="S42" s="89"/>
      <c r="T42" s="89"/>
      <c r="U42" s="89"/>
      <c r="V42" s="89"/>
      <c r="W42" s="89"/>
      <c r="X42" s="64"/>
      <c r="Y42" s="26">
        <f>SUM(Y40:Y41)</f>
        <v>8152.5</v>
      </c>
      <c r="Z42" s="26">
        <f>SUM(Z40:Z41)</f>
        <v>3272327.5</v>
      </c>
      <c r="AH42" s="79">
        <v>834750</v>
      </c>
    </row>
    <row r="43" spans="1:34" s="5" customFormat="1" ht="15.75" thickBot="1" x14ac:dyDescent="0.3">
      <c r="A43" s="17"/>
      <c r="B43" s="30"/>
      <c r="C43" s="19"/>
      <c r="D43" s="29"/>
      <c r="E43" s="29"/>
      <c r="F43" s="29"/>
      <c r="G43" s="29"/>
      <c r="H43" s="29"/>
      <c r="I43" s="29"/>
      <c r="J43" s="29"/>
      <c r="K43" s="29"/>
      <c r="L43" s="29"/>
      <c r="M43" s="29"/>
      <c r="N43" s="29"/>
      <c r="O43" s="29"/>
      <c r="P43" s="29"/>
      <c r="Q43" s="29"/>
      <c r="R43" s="29"/>
      <c r="S43" s="29"/>
      <c r="T43" s="29"/>
      <c r="U43" s="29"/>
      <c r="V43" s="29"/>
      <c r="W43" s="29"/>
      <c r="X43" s="29"/>
      <c r="Y43" s="19"/>
      <c r="Z43" s="19"/>
      <c r="AH43" s="79">
        <v>960750</v>
      </c>
    </row>
    <row r="44" spans="1:34" s="7" customFormat="1" ht="18.75" thickBot="1" x14ac:dyDescent="0.3">
      <c r="A44" s="35"/>
      <c r="B44" s="84" t="s">
        <v>21</v>
      </c>
      <c r="C44" s="84"/>
      <c r="D44" s="84"/>
      <c r="E44" s="84"/>
      <c r="F44" s="84"/>
      <c r="G44" s="84"/>
      <c r="H44" s="84"/>
      <c r="I44" s="84"/>
      <c r="J44" s="84"/>
      <c r="K44" s="84"/>
      <c r="L44" s="84"/>
      <c r="M44" s="84"/>
      <c r="N44" s="84"/>
      <c r="O44" s="84"/>
      <c r="P44" s="84"/>
      <c r="Q44" s="84"/>
      <c r="R44" s="84"/>
      <c r="S44" s="84"/>
      <c r="T44" s="84"/>
      <c r="U44" s="84"/>
      <c r="V44" s="84"/>
      <c r="W44" s="84"/>
      <c r="X44" s="84"/>
      <c r="Y44" s="84"/>
      <c r="Z44" s="84"/>
      <c r="AH44" s="79">
        <v>165990</v>
      </c>
    </row>
    <row r="45" spans="1:34" s="5" customFormat="1" ht="15.75" thickBot="1" x14ac:dyDescent="0.3">
      <c r="A45" s="17"/>
      <c r="B45" s="31" t="s">
        <v>21</v>
      </c>
      <c r="C45" s="19"/>
      <c r="D45" s="29" t="s">
        <v>96</v>
      </c>
      <c r="E45" s="29" t="s">
        <v>97</v>
      </c>
      <c r="F45" s="29" t="s">
        <v>98</v>
      </c>
      <c r="G45" s="29" t="s">
        <v>99</v>
      </c>
      <c r="H45" s="29" t="s">
        <v>100</v>
      </c>
      <c r="I45" s="29" t="s">
        <v>101</v>
      </c>
      <c r="J45" s="29" t="s">
        <v>102</v>
      </c>
      <c r="K45" s="29" t="s">
        <v>103</v>
      </c>
      <c r="L45" s="29" t="s">
        <v>104</v>
      </c>
      <c r="M45" s="29" t="s">
        <v>105</v>
      </c>
      <c r="N45" s="29" t="s">
        <v>106</v>
      </c>
      <c r="O45" s="29" t="s">
        <v>107</v>
      </c>
      <c r="P45" s="44" t="s">
        <v>108</v>
      </c>
      <c r="Q45" s="29" t="s">
        <v>109</v>
      </c>
      <c r="R45" s="29" t="s">
        <v>110</v>
      </c>
      <c r="S45" s="29" t="s">
        <v>111</v>
      </c>
      <c r="T45" s="29" t="s">
        <v>112</v>
      </c>
      <c r="U45" s="29" t="s">
        <v>113</v>
      </c>
      <c r="V45" s="29" t="s">
        <v>232</v>
      </c>
      <c r="W45" s="29" t="s">
        <v>114</v>
      </c>
      <c r="X45" s="16" t="s">
        <v>213</v>
      </c>
      <c r="Y45" s="16" t="s">
        <v>179</v>
      </c>
      <c r="Z45" s="16" t="s">
        <v>180</v>
      </c>
      <c r="AH45" s="79">
        <v>56193.75</v>
      </c>
    </row>
    <row r="46" spans="1:34" s="5" customFormat="1" ht="15.75" thickBot="1" x14ac:dyDescent="0.3">
      <c r="A46" s="17" t="s">
        <v>14</v>
      </c>
      <c r="B46" s="30" t="s">
        <v>24</v>
      </c>
      <c r="C46" s="19" t="s">
        <v>16</v>
      </c>
      <c r="D46" s="19" t="s">
        <v>3</v>
      </c>
      <c r="E46" s="19" t="s">
        <v>3</v>
      </c>
      <c r="F46" s="19" t="s">
        <v>3</v>
      </c>
      <c r="G46" s="19" t="s">
        <v>3</v>
      </c>
      <c r="H46" s="19" t="s">
        <v>3</v>
      </c>
      <c r="I46" s="19" t="s">
        <v>3</v>
      </c>
      <c r="J46" s="19" t="s">
        <v>3</v>
      </c>
      <c r="K46" s="19" t="s">
        <v>3</v>
      </c>
      <c r="L46" s="19" t="s">
        <v>3</v>
      </c>
      <c r="M46" s="19" t="s">
        <v>3</v>
      </c>
      <c r="N46" s="19" t="s">
        <v>3</v>
      </c>
      <c r="O46" s="19" t="s">
        <v>3</v>
      </c>
      <c r="P46" s="19" t="s">
        <v>3</v>
      </c>
      <c r="Q46" s="19" t="s">
        <v>3</v>
      </c>
      <c r="R46" s="19" t="s">
        <v>3</v>
      </c>
      <c r="S46" s="19" t="s">
        <v>3</v>
      </c>
      <c r="T46" s="19" t="s">
        <v>3</v>
      </c>
      <c r="U46" s="19" t="s">
        <v>3</v>
      </c>
      <c r="V46" s="19" t="s">
        <v>3</v>
      </c>
      <c r="W46" s="19" t="s">
        <v>3</v>
      </c>
      <c r="X46" s="19"/>
      <c r="Y46" s="19"/>
      <c r="Z46" s="19"/>
      <c r="AH46" s="79">
        <v>83256.25</v>
      </c>
    </row>
    <row r="47" spans="1:34" s="5" customFormat="1" ht="201" customHeight="1" thickBot="1" x14ac:dyDescent="0.3">
      <c r="A47" s="17">
        <v>1</v>
      </c>
      <c r="B47" s="32" t="s">
        <v>22</v>
      </c>
      <c r="C47" s="19" t="s">
        <v>92</v>
      </c>
      <c r="D47" s="19">
        <v>20</v>
      </c>
      <c r="E47" s="19">
        <v>20</v>
      </c>
      <c r="F47" s="19">
        <v>20</v>
      </c>
      <c r="G47" s="19">
        <v>1</v>
      </c>
      <c r="H47" s="19">
        <v>20</v>
      </c>
      <c r="I47" s="19">
        <v>0</v>
      </c>
      <c r="J47" s="19">
        <v>0</v>
      </c>
      <c r="K47" s="19">
        <v>10</v>
      </c>
      <c r="L47" s="19">
        <v>10</v>
      </c>
      <c r="M47" s="19">
        <v>20</v>
      </c>
      <c r="N47" s="19">
        <v>20</v>
      </c>
      <c r="O47" s="19">
        <v>20</v>
      </c>
      <c r="P47" s="19">
        <v>10</v>
      </c>
      <c r="Q47" s="19">
        <v>0</v>
      </c>
      <c r="R47" s="19">
        <v>20</v>
      </c>
      <c r="S47" s="19">
        <v>1</v>
      </c>
      <c r="T47" s="19">
        <v>20</v>
      </c>
      <c r="U47" s="19">
        <v>20</v>
      </c>
      <c r="V47" s="19">
        <v>10</v>
      </c>
      <c r="W47" s="19">
        <v>20</v>
      </c>
      <c r="X47" s="19">
        <f>SUM(D47:W47)</f>
        <v>262</v>
      </c>
      <c r="Y47" s="20">
        <v>12800</v>
      </c>
      <c r="Z47" s="21">
        <f>(X47*Y47)</f>
        <v>3353600</v>
      </c>
      <c r="AH47" s="79">
        <v>105910</v>
      </c>
    </row>
    <row r="48" spans="1:34" s="5" customFormat="1" ht="114.75" thickBot="1" x14ac:dyDescent="0.3">
      <c r="A48" s="17">
        <v>2</v>
      </c>
      <c r="B48" s="22" t="s">
        <v>23</v>
      </c>
      <c r="C48" s="19" t="s">
        <v>92</v>
      </c>
      <c r="D48" s="19">
        <v>10</v>
      </c>
      <c r="E48" s="19">
        <v>10</v>
      </c>
      <c r="F48" s="19">
        <v>10</v>
      </c>
      <c r="G48" s="19">
        <v>1</v>
      </c>
      <c r="H48" s="19">
        <v>10</v>
      </c>
      <c r="I48" s="19">
        <v>0</v>
      </c>
      <c r="J48" s="19">
        <v>0</v>
      </c>
      <c r="K48" s="19">
        <v>5</v>
      </c>
      <c r="L48" s="19">
        <v>5</v>
      </c>
      <c r="M48" s="19">
        <v>10</v>
      </c>
      <c r="N48" s="19">
        <v>10</v>
      </c>
      <c r="O48" s="19">
        <v>10</v>
      </c>
      <c r="P48" s="19">
        <v>10</v>
      </c>
      <c r="Q48" s="19">
        <v>0</v>
      </c>
      <c r="R48" s="19">
        <v>10</v>
      </c>
      <c r="S48" s="19">
        <v>1</v>
      </c>
      <c r="T48" s="19">
        <v>10</v>
      </c>
      <c r="U48" s="19">
        <v>10</v>
      </c>
      <c r="V48" s="19">
        <v>10</v>
      </c>
      <c r="W48" s="19">
        <v>10</v>
      </c>
      <c r="X48" s="19">
        <f>SUM(D48:W48)</f>
        <v>142</v>
      </c>
      <c r="Y48" s="20">
        <v>7137.5</v>
      </c>
      <c r="Z48" s="21">
        <f>(X48*Y48)</f>
        <v>1013525</v>
      </c>
      <c r="AH48" s="79">
        <v>1008787.5</v>
      </c>
    </row>
    <row r="49" spans="1:34" s="4" customFormat="1" ht="16.5" thickBot="1" x14ac:dyDescent="0.3">
      <c r="A49" s="23"/>
      <c r="B49" s="43"/>
      <c r="C49" s="89" t="s">
        <v>233</v>
      </c>
      <c r="D49" s="89"/>
      <c r="E49" s="89"/>
      <c r="F49" s="89"/>
      <c r="G49" s="89"/>
      <c r="H49" s="89"/>
      <c r="I49" s="89"/>
      <c r="J49" s="89"/>
      <c r="K49" s="89"/>
      <c r="L49" s="89"/>
      <c r="M49" s="89"/>
      <c r="N49" s="89"/>
      <c r="O49" s="89"/>
      <c r="P49" s="89"/>
      <c r="Q49" s="89"/>
      <c r="R49" s="89"/>
      <c r="S49" s="89"/>
      <c r="T49" s="89"/>
      <c r="U49" s="89"/>
      <c r="V49" s="89"/>
      <c r="W49" s="89"/>
      <c r="X49" s="64"/>
      <c r="Y49" s="26">
        <f>SUM(Y47:Y48)</f>
        <v>19937.5</v>
      </c>
      <c r="Z49" s="26">
        <f>SUM(Z47:Z48)</f>
        <v>4367125</v>
      </c>
      <c r="AH49" s="79">
        <v>1338425</v>
      </c>
    </row>
    <row r="50" spans="1:34" s="5" customFormat="1" ht="15.75" thickBot="1" x14ac:dyDescent="0.3">
      <c r="A50" s="17"/>
      <c r="B50" s="45"/>
      <c r="C50" s="19"/>
      <c r="D50" s="19"/>
      <c r="E50" s="19"/>
      <c r="F50" s="19"/>
      <c r="G50" s="19"/>
      <c r="H50" s="19"/>
      <c r="I50" s="19"/>
      <c r="J50" s="19"/>
      <c r="K50" s="19"/>
      <c r="L50" s="19"/>
      <c r="M50" s="19"/>
      <c r="N50" s="19"/>
      <c r="O50" s="19"/>
      <c r="P50" s="19"/>
      <c r="Q50" s="19"/>
      <c r="R50" s="19"/>
      <c r="S50" s="19"/>
      <c r="T50" s="19"/>
      <c r="U50" s="19"/>
      <c r="V50" s="19"/>
      <c r="W50" s="19"/>
      <c r="X50" s="19"/>
      <c r="Y50" s="19"/>
      <c r="Z50" s="19"/>
      <c r="AH50" s="80">
        <v>2309062.5</v>
      </c>
    </row>
    <row r="51" spans="1:34" s="7" customFormat="1" ht="18" x14ac:dyDescent="0.25">
      <c r="A51" s="35"/>
      <c r="B51" s="84" t="s">
        <v>25</v>
      </c>
      <c r="C51" s="84"/>
      <c r="D51" s="84"/>
      <c r="E51" s="84"/>
      <c r="F51" s="84"/>
      <c r="G51" s="84"/>
      <c r="H51" s="84"/>
      <c r="I51" s="84"/>
      <c r="J51" s="84"/>
      <c r="K51" s="84"/>
      <c r="L51" s="84"/>
      <c r="M51" s="84"/>
      <c r="N51" s="84"/>
      <c r="O51" s="84"/>
      <c r="P51" s="84"/>
      <c r="Q51" s="84"/>
      <c r="R51" s="84"/>
      <c r="S51" s="84"/>
      <c r="T51" s="84"/>
      <c r="U51" s="84"/>
      <c r="V51" s="84"/>
      <c r="W51" s="84"/>
      <c r="X51" s="84"/>
      <c r="Y51" s="84"/>
      <c r="Z51" s="84"/>
      <c r="AH51" s="81">
        <f>SUM(AH11:AH50)</f>
        <v>22442880.630000003</v>
      </c>
    </row>
    <row r="52" spans="1:34" s="5" customFormat="1" x14ac:dyDescent="0.25">
      <c r="A52" s="17"/>
      <c r="B52" s="31" t="s">
        <v>25</v>
      </c>
      <c r="C52" s="19"/>
      <c r="D52" s="29" t="s">
        <v>96</v>
      </c>
      <c r="E52" s="29" t="s">
        <v>97</v>
      </c>
      <c r="F52" s="29" t="s">
        <v>98</v>
      </c>
      <c r="G52" s="29" t="s">
        <v>99</v>
      </c>
      <c r="H52" s="29" t="s">
        <v>100</v>
      </c>
      <c r="I52" s="29" t="s">
        <v>101</v>
      </c>
      <c r="J52" s="29" t="s">
        <v>102</v>
      </c>
      <c r="K52" s="29" t="s">
        <v>103</v>
      </c>
      <c r="L52" s="29" t="s">
        <v>104</v>
      </c>
      <c r="M52" s="29" t="s">
        <v>105</v>
      </c>
      <c r="N52" s="29" t="s">
        <v>106</v>
      </c>
      <c r="O52" s="29" t="s">
        <v>107</v>
      </c>
      <c r="P52" s="44" t="s">
        <v>108</v>
      </c>
      <c r="Q52" s="29" t="s">
        <v>109</v>
      </c>
      <c r="R52" s="29" t="s">
        <v>110</v>
      </c>
      <c r="S52" s="29" t="s">
        <v>111</v>
      </c>
      <c r="T52" s="29" t="s">
        <v>112</v>
      </c>
      <c r="U52" s="29" t="s">
        <v>113</v>
      </c>
      <c r="V52" s="29" t="s">
        <v>232</v>
      </c>
      <c r="W52" s="29" t="s">
        <v>114</v>
      </c>
      <c r="X52" s="16" t="s">
        <v>213</v>
      </c>
      <c r="Y52" s="16" t="s">
        <v>179</v>
      </c>
      <c r="Z52" s="16" t="s">
        <v>180</v>
      </c>
    </row>
    <row r="53" spans="1:34" s="5" customFormat="1" x14ac:dyDescent="0.25">
      <c r="A53" s="17" t="s">
        <v>14</v>
      </c>
      <c r="B53" s="30" t="s">
        <v>1</v>
      </c>
      <c r="C53" s="19" t="s">
        <v>16</v>
      </c>
      <c r="D53" s="19" t="s">
        <v>3</v>
      </c>
      <c r="E53" s="19" t="s">
        <v>3</v>
      </c>
      <c r="F53" s="19" t="s">
        <v>3</v>
      </c>
      <c r="G53" s="19" t="s">
        <v>3</v>
      </c>
      <c r="H53" s="19" t="s">
        <v>3</v>
      </c>
      <c r="I53" s="19" t="s">
        <v>3</v>
      </c>
      <c r="J53" s="19" t="s">
        <v>3</v>
      </c>
      <c r="K53" s="19" t="s">
        <v>3</v>
      </c>
      <c r="L53" s="19" t="s">
        <v>3</v>
      </c>
      <c r="M53" s="19" t="s">
        <v>3</v>
      </c>
      <c r="N53" s="19" t="s">
        <v>3</v>
      </c>
      <c r="O53" s="19" t="s">
        <v>3</v>
      </c>
      <c r="P53" s="19" t="s">
        <v>3</v>
      </c>
      <c r="Q53" s="19" t="s">
        <v>3</v>
      </c>
      <c r="R53" s="19" t="s">
        <v>3</v>
      </c>
      <c r="S53" s="19" t="s">
        <v>3</v>
      </c>
      <c r="T53" s="19" t="s">
        <v>3</v>
      </c>
      <c r="U53" s="19" t="s">
        <v>3</v>
      </c>
      <c r="V53" s="19" t="s">
        <v>3</v>
      </c>
      <c r="W53" s="19" t="s">
        <v>3</v>
      </c>
      <c r="X53" s="19"/>
      <c r="Y53" s="19"/>
      <c r="Z53" s="19"/>
    </row>
    <row r="54" spans="1:34" s="5" customFormat="1" ht="328.5" x14ac:dyDescent="0.25">
      <c r="A54" s="17">
        <v>1</v>
      </c>
      <c r="B54" s="46" t="s">
        <v>26</v>
      </c>
      <c r="C54" s="19" t="s">
        <v>92</v>
      </c>
      <c r="D54" s="19">
        <v>14</v>
      </c>
      <c r="E54" s="19">
        <v>14</v>
      </c>
      <c r="F54" s="19">
        <v>14</v>
      </c>
      <c r="G54" s="19">
        <v>6</v>
      </c>
      <c r="H54" s="19">
        <v>14</v>
      </c>
      <c r="I54" s="19">
        <v>0</v>
      </c>
      <c r="J54" s="19">
        <v>4</v>
      </c>
      <c r="K54" s="19">
        <v>5</v>
      </c>
      <c r="L54" s="19">
        <v>7</v>
      </c>
      <c r="M54" s="19">
        <v>14</v>
      </c>
      <c r="N54" s="19">
        <v>20</v>
      </c>
      <c r="O54" s="19">
        <v>20</v>
      </c>
      <c r="P54" s="19">
        <v>10</v>
      </c>
      <c r="Q54" s="19">
        <v>0</v>
      </c>
      <c r="R54" s="19">
        <v>14</v>
      </c>
      <c r="S54" s="19">
        <v>1</v>
      </c>
      <c r="T54" s="19">
        <v>14</v>
      </c>
      <c r="U54" s="19">
        <v>14</v>
      </c>
      <c r="V54" s="19">
        <v>0</v>
      </c>
      <c r="W54" s="19">
        <v>14</v>
      </c>
      <c r="X54" s="19">
        <f>SUM(D54:W54)</f>
        <v>199</v>
      </c>
      <c r="Y54" s="20">
        <v>7737.5</v>
      </c>
      <c r="Z54" s="21">
        <f>(X54*Y54)</f>
        <v>1539762.5</v>
      </c>
    </row>
    <row r="55" spans="1:34" s="5" customFormat="1" ht="322.5" customHeight="1" x14ac:dyDescent="0.25">
      <c r="A55" s="17">
        <v>2</v>
      </c>
      <c r="B55" s="46" t="s">
        <v>27</v>
      </c>
      <c r="C55" s="19" t="s">
        <v>92</v>
      </c>
      <c r="D55" s="19">
        <v>9</v>
      </c>
      <c r="E55" s="19">
        <v>0</v>
      </c>
      <c r="F55" s="19">
        <v>9</v>
      </c>
      <c r="G55" s="19">
        <v>0</v>
      </c>
      <c r="H55" s="19">
        <v>9</v>
      </c>
      <c r="I55" s="19">
        <v>0</v>
      </c>
      <c r="J55" s="19">
        <v>0</v>
      </c>
      <c r="K55" s="19">
        <v>5</v>
      </c>
      <c r="L55" s="19">
        <v>5</v>
      </c>
      <c r="M55" s="19">
        <v>14</v>
      </c>
      <c r="N55" s="19">
        <v>10</v>
      </c>
      <c r="O55" s="19">
        <v>0</v>
      </c>
      <c r="P55" s="19">
        <v>10</v>
      </c>
      <c r="Q55" s="19">
        <v>0</v>
      </c>
      <c r="R55" s="19">
        <v>14</v>
      </c>
      <c r="S55" s="19">
        <v>1</v>
      </c>
      <c r="T55" s="19">
        <v>9</v>
      </c>
      <c r="U55" s="19">
        <v>9</v>
      </c>
      <c r="V55" s="19">
        <v>0</v>
      </c>
      <c r="W55" s="19">
        <v>9</v>
      </c>
      <c r="X55" s="19">
        <f>SUM(D55:W55)</f>
        <v>113</v>
      </c>
      <c r="Y55" s="20">
        <v>4675</v>
      </c>
      <c r="Z55" s="21">
        <f>(X55*Y55)</f>
        <v>528275</v>
      </c>
    </row>
    <row r="56" spans="1:34" s="6" customFormat="1" ht="15.75" x14ac:dyDescent="0.25">
      <c r="A56" s="47"/>
      <c r="B56" s="31"/>
      <c r="C56" s="82" t="s">
        <v>184</v>
      </c>
      <c r="D56" s="82"/>
      <c r="E56" s="82"/>
      <c r="F56" s="82"/>
      <c r="G56" s="82"/>
      <c r="H56" s="82"/>
      <c r="I56" s="82"/>
      <c r="J56" s="82"/>
      <c r="K56" s="82"/>
      <c r="L56" s="82"/>
      <c r="M56" s="82"/>
      <c r="N56" s="82"/>
      <c r="O56" s="82"/>
      <c r="P56" s="82"/>
      <c r="Q56" s="82"/>
      <c r="R56" s="82"/>
      <c r="S56" s="82"/>
      <c r="T56" s="82"/>
      <c r="U56" s="82"/>
      <c r="V56" s="82"/>
      <c r="W56" s="82"/>
      <c r="X56" s="65"/>
      <c r="Y56" s="56">
        <f>SUM(Y54:Y55)</f>
        <v>12412.5</v>
      </c>
      <c r="Z56" s="56">
        <f>SUM(Z54:Z55)</f>
        <v>2068037.5</v>
      </c>
    </row>
    <row r="57" spans="1:34" s="5" customFormat="1" x14ac:dyDescent="0.25">
      <c r="A57" s="17"/>
      <c r="B57" s="30"/>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34" s="5" customFormat="1" x14ac:dyDescent="0.25">
      <c r="A58" s="17"/>
      <c r="B58" s="30"/>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34" s="7" customFormat="1" ht="18" x14ac:dyDescent="0.25">
      <c r="A59" s="35"/>
      <c r="B59" s="84" t="s">
        <v>177</v>
      </c>
      <c r="C59" s="84"/>
      <c r="D59" s="84"/>
      <c r="E59" s="84"/>
      <c r="F59" s="84"/>
      <c r="G59" s="84"/>
      <c r="H59" s="84"/>
      <c r="I59" s="84"/>
      <c r="J59" s="84"/>
      <c r="K59" s="84"/>
      <c r="L59" s="84"/>
      <c r="M59" s="84"/>
      <c r="N59" s="84"/>
      <c r="O59" s="84"/>
      <c r="P59" s="84"/>
      <c r="Q59" s="84"/>
      <c r="R59" s="84"/>
      <c r="S59" s="84"/>
      <c r="T59" s="84"/>
      <c r="U59" s="84"/>
      <c r="V59" s="84"/>
      <c r="W59" s="84"/>
      <c r="X59" s="84"/>
      <c r="Y59" s="84"/>
      <c r="Z59" s="84"/>
    </row>
    <row r="60" spans="1:34" s="5" customFormat="1" x14ac:dyDescent="0.25">
      <c r="A60" s="17"/>
      <c r="B60" s="31"/>
      <c r="C60" s="19"/>
      <c r="D60" s="29" t="s">
        <v>96</v>
      </c>
      <c r="E60" s="29" t="s">
        <v>97</v>
      </c>
      <c r="F60" s="29" t="s">
        <v>98</v>
      </c>
      <c r="G60" s="29" t="s">
        <v>99</v>
      </c>
      <c r="H60" s="29" t="s">
        <v>100</v>
      </c>
      <c r="I60" s="29" t="s">
        <v>101</v>
      </c>
      <c r="J60" s="29" t="s">
        <v>102</v>
      </c>
      <c r="K60" s="29" t="s">
        <v>103</v>
      </c>
      <c r="L60" s="29" t="s">
        <v>104</v>
      </c>
      <c r="M60" s="29" t="s">
        <v>105</v>
      </c>
      <c r="N60" s="29" t="s">
        <v>106</v>
      </c>
      <c r="O60" s="29" t="s">
        <v>107</v>
      </c>
      <c r="P60" s="44" t="s">
        <v>108</v>
      </c>
      <c r="Q60" s="29" t="s">
        <v>109</v>
      </c>
      <c r="R60" s="29" t="s">
        <v>110</v>
      </c>
      <c r="S60" s="29" t="s">
        <v>111</v>
      </c>
      <c r="T60" s="29" t="s">
        <v>112</v>
      </c>
      <c r="U60" s="29" t="s">
        <v>113</v>
      </c>
      <c r="V60" s="29" t="s">
        <v>232</v>
      </c>
      <c r="W60" s="29" t="s">
        <v>114</v>
      </c>
      <c r="X60" s="16" t="s">
        <v>213</v>
      </c>
      <c r="Y60" s="16" t="s">
        <v>179</v>
      </c>
      <c r="Z60" s="16" t="s">
        <v>180</v>
      </c>
    </row>
    <row r="61" spans="1:34" s="5" customFormat="1" x14ac:dyDescent="0.25">
      <c r="A61" s="17"/>
      <c r="B61" s="30" t="s">
        <v>1</v>
      </c>
      <c r="C61" s="19" t="s">
        <v>16</v>
      </c>
      <c r="D61" s="19" t="s">
        <v>3</v>
      </c>
      <c r="E61" s="19" t="s">
        <v>3</v>
      </c>
      <c r="F61" s="19" t="s">
        <v>3</v>
      </c>
      <c r="G61" s="19" t="s">
        <v>3</v>
      </c>
      <c r="H61" s="19" t="s">
        <v>3</v>
      </c>
      <c r="I61" s="19" t="s">
        <v>3</v>
      </c>
      <c r="J61" s="19" t="s">
        <v>3</v>
      </c>
      <c r="K61" s="19" t="s">
        <v>3</v>
      </c>
      <c r="L61" s="19" t="s">
        <v>3</v>
      </c>
      <c r="M61" s="19" t="s">
        <v>3</v>
      </c>
      <c r="N61" s="19" t="s">
        <v>3</v>
      </c>
      <c r="O61" s="19" t="s">
        <v>3</v>
      </c>
      <c r="P61" s="19" t="s">
        <v>3</v>
      </c>
      <c r="Q61" s="19" t="s">
        <v>3</v>
      </c>
      <c r="R61" s="19" t="s">
        <v>3</v>
      </c>
      <c r="S61" s="19" t="s">
        <v>3</v>
      </c>
      <c r="T61" s="19" t="s">
        <v>3</v>
      </c>
      <c r="U61" s="19" t="s">
        <v>3</v>
      </c>
      <c r="V61" s="19" t="s">
        <v>3</v>
      </c>
      <c r="W61" s="19" t="s">
        <v>3</v>
      </c>
      <c r="X61" s="19"/>
      <c r="Y61" s="19"/>
      <c r="Z61" s="19"/>
    </row>
    <row r="62" spans="1:34" s="5" customFormat="1" ht="328.5" x14ac:dyDescent="0.25">
      <c r="A62" s="17">
        <v>1</v>
      </c>
      <c r="B62" s="46" t="s">
        <v>28</v>
      </c>
      <c r="C62" s="19" t="s">
        <v>92</v>
      </c>
      <c r="D62" s="19">
        <v>9</v>
      </c>
      <c r="E62" s="19">
        <v>14</v>
      </c>
      <c r="F62" s="19">
        <v>14</v>
      </c>
      <c r="G62" s="19">
        <v>6</v>
      </c>
      <c r="H62" s="19">
        <v>14</v>
      </c>
      <c r="I62" s="19">
        <v>0</v>
      </c>
      <c r="J62" s="19"/>
      <c r="K62" s="19">
        <v>5</v>
      </c>
      <c r="L62" s="19">
        <v>4</v>
      </c>
      <c r="M62" s="19">
        <v>9</v>
      </c>
      <c r="N62" s="19">
        <v>10</v>
      </c>
      <c r="O62" s="19">
        <v>0</v>
      </c>
      <c r="P62" s="19">
        <v>10</v>
      </c>
      <c r="Q62" s="19">
        <v>0</v>
      </c>
      <c r="R62" s="19">
        <v>9</v>
      </c>
      <c r="S62" s="19">
        <v>1</v>
      </c>
      <c r="T62" s="19">
        <v>9</v>
      </c>
      <c r="U62" s="19">
        <v>9</v>
      </c>
      <c r="V62" s="19">
        <v>0</v>
      </c>
      <c r="W62" s="19">
        <v>9</v>
      </c>
      <c r="X62" s="19">
        <f>SUM(D62:W62)</f>
        <v>132</v>
      </c>
      <c r="Y62" s="20">
        <v>12437.5</v>
      </c>
      <c r="Z62" s="21">
        <f>(X62*Y62)</f>
        <v>1641750</v>
      </c>
    </row>
    <row r="63" spans="1:34" s="5" customFormat="1" ht="129" x14ac:dyDescent="0.25">
      <c r="A63" s="17">
        <v>2</v>
      </c>
      <c r="B63" s="48" t="s">
        <v>29</v>
      </c>
      <c r="C63" s="19" t="s">
        <v>92</v>
      </c>
      <c r="D63" s="19">
        <v>9</v>
      </c>
      <c r="E63" s="19">
        <v>9</v>
      </c>
      <c r="F63" s="19">
        <v>9</v>
      </c>
      <c r="G63" s="19">
        <v>0</v>
      </c>
      <c r="H63" s="19">
        <v>9</v>
      </c>
      <c r="I63" s="19">
        <v>0</v>
      </c>
      <c r="J63" s="19"/>
      <c r="K63" s="19">
        <v>5</v>
      </c>
      <c r="L63" s="19">
        <v>4</v>
      </c>
      <c r="M63" s="19">
        <v>9</v>
      </c>
      <c r="N63" s="19">
        <v>10</v>
      </c>
      <c r="O63" s="19">
        <v>0</v>
      </c>
      <c r="P63" s="19">
        <v>10</v>
      </c>
      <c r="Q63" s="19">
        <v>0</v>
      </c>
      <c r="R63" s="19">
        <v>9</v>
      </c>
      <c r="S63" s="19">
        <v>1</v>
      </c>
      <c r="T63" s="19">
        <v>9</v>
      </c>
      <c r="U63" s="19">
        <v>9</v>
      </c>
      <c r="V63" s="19">
        <v>0</v>
      </c>
      <c r="W63" s="19">
        <v>9</v>
      </c>
      <c r="X63" s="19">
        <f>SUM(D63:W63)</f>
        <v>111</v>
      </c>
      <c r="Y63" s="20">
        <v>5877.5</v>
      </c>
      <c r="Z63" s="21">
        <f>(X63*Y63)</f>
        <v>652402.5</v>
      </c>
    </row>
    <row r="64" spans="1:34" s="5" customFormat="1" ht="15.75" x14ac:dyDescent="0.25">
      <c r="A64" s="17"/>
      <c r="B64" s="30"/>
      <c r="C64" s="82" t="s">
        <v>185</v>
      </c>
      <c r="D64" s="82"/>
      <c r="E64" s="82"/>
      <c r="F64" s="82"/>
      <c r="G64" s="82"/>
      <c r="H64" s="82"/>
      <c r="I64" s="82"/>
      <c r="J64" s="82"/>
      <c r="K64" s="82"/>
      <c r="L64" s="82"/>
      <c r="M64" s="82"/>
      <c r="N64" s="82"/>
      <c r="O64" s="82"/>
      <c r="P64" s="82"/>
      <c r="Q64" s="82"/>
      <c r="R64" s="82"/>
      <c r="S64" s="82"/>
      <c r="T64" s="82"/>
      <c r="U64" s="82"/>
      <c r="V64" s="82"/>
      <c r="W64" s="82"/>
      <c r="X64" s="65"/>
      <c r="Y64" s="56">
        <f>SUM(Y62:Y63)</f>
        <v>18315</v>
      </c>
      <c r="Z64" s="56">
        <f>SUM(Z62:Z63)</f>
        <v>2294152.5</v>
      </c>
    </row>
    <row r="65" spans="1:26" s="5" customFormat="1" x14ac:dyDescent="0.25">
      <c r="A65" s="17"/>
      <c r="B65" s="30"/>
      <c r="C65" s="19"/>
      <c r="D65" s="19"/>
      <c r="E65" s="19"/>
      <c r="F65" s="19"/>
      <c r="G65" s="19"/>
      <c r="H65" s="19"/>
      <c r="I65" s="19"/>
      <c r="J65" s="19"/>
      <c r="K65" s="19"/>
      <c r="L65" s="19"/>
      <c r="M65" s="19"/>
      <c r="N65" s="19"/>
      <c r="O65" s="19"/>
      <c r="P65" s="19"/>
      <c r="Q65" s="19"/>
      <c r="R65" s="19"/>
      <c r="S65" s="19"/>
      <c r="T65" s="19"/>
      <c r="U65" s="19"/>
      <c r="V65" s="19"/>
      <c r="W65" s="19"/>
      <c r="X65" s="19"/>
      <c r="Y65" s="19"/>
      <c r="Z65" s="21"/>
    </row>
    <row r="66" spans="1:26" s="5" customFormat="1" ht="18" x14ac:dyDescent="0.25">
      <c r="A66" s="17"/>
      <c r="B66" s="85" t="s">
        <v>178</v>
      </c>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s="5" customFormat="1" x14ac:dyDescent="0.25">
      <c r="A67" s="17"/>
      <c r="B67" s="31"/>
      <c r="C67" s="19"/>
      <c r="D67" s="29" t="s">
        <v>96</v>
      </c>
      <c r="E67" s="29" t="s">
        <v>97</v>
      </c>
      <c r="F67" s="29" t="s">
        <v>98</v>
      </c>
      <c r="G67" s="29" t="s">
        <v>99</v>
      </c>
      <c r="H67" s="29" t="s">
        <v>100</v>
      </c>
      <c r="I67" s="29" t="s">
        <v>101</v>
      </c>
      <c r="J67" s="29" t="s">
        <v>102</v>
      </c>
      <c r="K67" s="29" t="s">
        <v>103</v>
      </c>
      <c r="L67" s="29" t="s">
        <v>104</v>
      </c>
      <c r="M67" s="29" t="s">
        <v>105</v>
      </c>
      <c r="N67" s="29" t="s">
        <v>106</v>
      </c>
      <c r="O67" s="29" t="s">
        <v>107</v>
      </c>
      <c r="P67" s="29" t="s">
        <v>108</v>
      </c>
      <c r="Q67" s="29" t="s">
        <v>109</v>
      </c>
      <c r="R67" s="29" t="s">
        <v>110</v>
      </c>
      <c r="S67" s="29" t="s">
        <v>111</v>
      </c>
      <c r="T67" s="29" t="s">
        <v>112</v>
      </c>
      <c r="U67" s="29" t="s">
        <v>113</v>
      </c>
      <c r="V67" s="29" t="s">
        <v>232</v>
      </c>
      <c r="W67" s="29" t="s">
        <v>114</v>
      </c>
      <c r="X67" s="16" t="s">
        <v>213</v>
      </c>
      <c r="Y67" s="16" t="s">
        <v>179</v>
      </c>
      <c r="Z67" s="16" t="s">
        <v>180</v>
      </c>
    </row>
    <row r="68" spans="1:26" s="5" customFormat="1" x14ac:dyDescent="0.25">
      <c r="A68" s="17" t="s">
        <v>14</v>
      </c>
      <c r="B68" s="30" t="s">
        <v>1</v>
      </c>
      <c r="C68" s="19" t="s">
        <v>16</v>
      </c>
      <c r="D68" s="19" t="s">
        <v>3</v>
      </c>
      <c r="E68" s="19" t="s">
        <v>3</v>
      </c>
      <c r="F68" s="19" t="s">
        <v>3</v>
      </c>
      <c r="G68" s="19" t="s">
        <v>3</v>
      </c>
      <c r="H68" s="19" t="s">
        <v>3</v>
      </c>
      <c r="I68" s="19" t="s">
        <v>3</v>
      </c>
      <c r="J68" s="19" t="s">
        <v>3</v>
      </c>
      <c r="K68" s="19" t="s">
        <v>3</v>
      </c>
      <c r="L68" s="19" t="s">
        <v>3</v>
      </c>
      <c r="M68" s="19" t="s">
        <v>3</v>
      </c>
      <c r="N68" s="19" t="s">
        <v>3</v>
      </c>
      <c r="O68" s="19" t="s">
        <v>3</v>
      </c>
      <c r="P68" s="19" t="s">
        <v>3</v>
      </c>
      <c r="Q68" s="19" t="s">
        <v>3</v>
      </c>
      <c r="R68" s="19" t="s">
        <v>3</v>
      </c>
      <c r="S68" s="19" t="s">
        <v>3</v>
      </c>
      <c r="T68" s="19" t="s">
        <v>3</v>
      </c>
      <c r="U68" s="19" t="s">
        <v>3</v>
      </c>
      <c r="V68" s="19" t="s">
        <v>3</v>
      </c>
      <c r="W68" s="19" t="s">
        <v>3</v>
      </c>
      <c r="X68" s="19"/>
      <c r="Y68" s="19"/>
      <c r="Z68" s="21"/>
    </row>
    <row r="69" spans="1:26" s="5" customFormat="1" ht="324" customHeight="1" x14ac:dyDescent="0.25">
      <c r="A69" s="17">
        <v>1</v>
      </c>
      <c r="B69" s="46" t="s">
        <v>30</v>
      </c>
      <c r="C69" s="19" t="s">
        <v>92</v>
      </c>
      <c r="D69" s="19">
        <v>16</v>
      </c>
      <c r="E69" s="19">
        <v>16</v>
      </c>
      <c r="F69" s="19">
        <v>16</v>
      </c>
      <c r="G69" s="19">
        <v>0</v>
      </c>
      <c r="H69" s="19">
        <v>16</v>
      </c>
      <c r="I69" s="19">
        <v>0</v>
      </c>
      <c r="J69" s="19"/>
      <c r="K69" s="19">
        <v>5</v>
      </c>
      <c r="L69" s="19">
        <v>4</v>
      </c>
      <c r="M69" s="19">
        <v>16</v>
      </c>
      <c r="N69" s="19">
        <v>10</v>
      </c>
      <c r="O69" s="19">
        <v>0</v>
      </c>
      <c r="P69" s="19">
        <v>10</v>
      </c>
      <c r="Q69" s="19">
        <v>0</v>
      </c>
      <c r="R69" s="19">
        <v>16</v>
      </c>
      <c r="S69" s="19">
        <v>1</v>
      </c>
      <c r="T69" s="19">
        <v>16</v>
      </c>
      <c r="U69" s="19">
        <v>16</v>
      </c>
      <c r="V69" s="19">
        <v>0</v>
      </c>
      <c r="W69" s="19">
        <v>16</v>
      </c>
      <c r="X69" s="19">
        <f>SUM(D69:W69)</f>
        <v>174</v>
      </c>
      <c r="Y69" s="20">
        <v>17525</v>
      </c>
      <c r="Z69" s="21">
        <f>(X69*Y69)</f>
        <v>3049350</v>
      </c>
    </row>
    <row r="70" spans="1:26" s="5" customFormat="1" ht="87" x14ac:dyDescent="0.25">
      <c r="A70" s="17">
        <v>2</v>
      </c>
      <c r="B70" s="48" t="s">
        <v>31</v>
      </c>
      <c r="C70" s="19" t="s">
        <v>92</v>
      </c>
      <c r="D70" s="19">
        <v>16</v>
      </c>
      <c r="E70" s="19">
        <v>10</v>
      </c>
      <c r="F70" s="19">
        <v>0</v>
      </c>
      <c r="G70" s="19">
        <v>0</v>
      </c>
      <c r="H70" s="19">
        <v>16</v>
      </c>
      <c r="I70" s="19">
        <v>0</v>
      </c>
      <c r="J70" s="19"/>
      <c r="K70" s="19">
        <v>3</v>
      </c>
      <c r="L70" s="19">
        <v>4</v>
      </c>
      <c r="M70" s="19">
        <v>10</v>
      </c>
      <c r="N70" s="19">
        <v>10</v>
      </c>
      <c r="O70" s="19">
        <v>0</v>
      </c>
      <c r="P70" s="19">
        <v>10</v>
      </c>
      <c r="Q70" s="19">
        <v>0</v>
      </c>
      <c r="R70" s="19">
        <v>10</v>
      </c>
      <c r="S70" s="19">
        <v>1</v>
      </c>
      <c r="T70" s="19">
        <v>10</v>
      </c>
      <c r="U70" s="19">
        <v>10</v>
      </c>
      <c r="V70" s="19">
        <v>0</v>
      </c>
      <c r="W70" s="19">
        <v>10</v>
      </c>
      <c r="X70" s="19">
        <f>SUM(D70:W70)</f>
        <v>120</v>
      </c>
      <c r="Y70" s="20">
        <v>9037.5</v>
      </c>
      <c r="Z70" s="21">
        <f>(X70*Y70)</f>
        <v>1084500</v>
      </c>
    </row>
    <row r="71" spans="1:26" s="5" customFormat="1" ht="15.75" x14ac:dyDescent="0.25">
      <c r="A71" s="17"/>
      <c r="B71" s="30"/>
      <c r="C71" s="82" t="s">
        <v>186</v>
      </c>
      <c r="D71" s="82"/>
      <c r="E71" s="82"/>
      <c r="F71" s="82"/>
      <c r="G71" s="82"/>
      <c r="H71" s="82"/>
      <c r="I71" s="82"/>
      <c r="J71" s="82"/>
      <c r="K71" s="82"/>
      <c r="L71" s="82"/>
      <c r="M71" s="82"/>
      <c r="N71" s="82"/>
      <c r="O71" s="82"/>
      <c r="P71" s="82"/>
      <c r="Q71" s="82"/>
      <c r="R71" s="82"/>
      <c r="S71" s="82"/>
      <c r="T71" s="82"/>
      <c r="U71" s="82"/>
      <c r="V71" s="82"/>
      <c r="W71" s="82"/>
      <c r="X71" s="65"/>
      <c r="Y71" s="56">
        <f>SUM(Y69:Y70)</f>
        <v>26562.5</v>
      </c>
      <c r="Z71" s="56">
        <f>SUM(Z69:Z70)</f>
        <v>4133850</v>
      </c>
    </row>
    <row r="72" spans="1:26" s="5" customFormat="1" x14ac:dyDescent="0.25">
      <c r="A72" s="17"/>
      <c r="B72" s="30"/>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s="7" customFormat="1" ht="18" x14ac:dyDescent="0.25">
      <c r="A73" s="35"/>
      <c r="B73" s="84" t="s">
        <v>32</v>
      </c>
      <c r="C73" s="84"/>
      <c r="D73" s="84"/>
      <c r="E73" s="84"/>
      <c r="F73" s="84"/>
      <c r="G73" s="84"/>
      <c r="H73" s="84"/>
      <c r="I73" s="84"/>
      <c r="J73" s="84"/>
      <c r="K73" s="84"/>
      <c r="L73" s="84"/>
      <c r="M73" s="84"/>
      <c r="N73" s="84"/>
      <c r="O73" s="84"/>
      <c r="P73" s="84"/>
      <c r="Q73" s="84"/>
      <c r="R73" s="84"/>
      <c r="S73" s="84"/>
      <c r="T73" s="84"/>
      <c r="U73" s="84"/>
      <c r="V73" s="84"/>
      <c r="W73" s="84"/>
      <c r="X73" s="84"/>
      <c r="Y73" s="84"/>
      <c r="Z73" s="84"/>
    </row>
    <row r="74" spans="1:26" s="5" customFormat="1" x14ac:dyDescent="0.25">
      <c r="A74" s="17"/>
      <c r="B74" s="31" t="s">
        <v>32</v>
      </c>
      <c r="C74" s="19"/>
      <c r="D74" s="29" t="s">
        <v>96</v>
      </c>
      <c r="E74" s="29" t="s">
        <v>97</v>
      </c>
      <c r="F74" s="29" t="s">
        <v>98</v>
      </c>
      <c r="G74" s="29" t="s">
        <v>99</v>
      </c>
      <c r="H74" s="29" t="s">
        <v>100</v>
      </c>
      <c r="I74" s="29" t="s">
        <v>101</v>
      </c>
      <c r="J74" s="29" t="s">
        <v>102</v>
      </c>
      <c r="K74" s="29" t="s">
        <v>103</v>
      </c>
      <c r="L74" s="29" t="s">
        <v>104</v>
      </c>
      <c r="M74" s="29" t="s">
        <v>105</v>
      </c>
      <c r="N74" s="29" t="s">
        <v>106</v>
      </c>
      <c r="O74" s="29" t="s">
        <v>107</v>
      </c>
      <c r="P74" s="44" t="s">
        <v>108</v>
      </c>
      <c r="Q74" s="29" t="s">
        <v>109</v>
      </c>
      <c r="R74" s="29" t="s">
        <v>110</v>
      </c>
      <c r="S74" s="29" t="s">
        <v>111</v>
      </c>
      <c r="T74" s="29" t="s">
        <v>112</v>
      </c>
      <c r="U74" s="29" t="s">
        <v>113</v>
      </c>
      <c r="V74" s="29" t="s">
        <v>232</v>
      </c>
      <c r="W74" s="29" t="s">
        <v>114</v>
      </c>
      <c r="X74" s="16" t="s">
        <v>213</v>
      </c>
      <c r="Y74" s="16" t="s">
        <v>179</v>
      </c>
      <c r="Z74" s="16" t="s">
        <v>180</v>
      </c>
    </row>
    <row r="75" spans="1:26" s="5" customFormat="1" x14ac:dyDescent="0.25">
      <c r="A75" s="17" t="s">
        <v>14</v>
      </c>
      <c r="B75" s="30" t="s">
        <v>1</v>
      </c>
      <c r="C75" s="19" t="s">
        <v>16</v>
      </c>
      <c r="D75" s="19" t="s">
        <v>3</v>
      </c>
      <c r="E75" s="19" t="s">
        <v>3</v>
      </c>
      <c r="F75" s="19" t="s">
        <v>3</v>
      </c>
      <c r="G75" s="19" t="s">
        <v>3</v>
      </c>
      <c r="H75" s="19" t="s">
        <v>3</v>
      </c>
      <c r="I75" s="19" t="s">
        <v>3</v>
      </c>
      <c r="J75" s="19" t="s">
        <v>3</v>
      </c>
      <c r="K75" s="19" t="s">
        <v>3</v>
      </c>
      <c r="L75" s="19" t="s">
        <v>3</v>
      </c>
      <c r="M75" s="19" t="s">
        <v>3</v>
      </c>
      <c r="N75" s="19" t="s">
        <v>3</v>
      </c>
      <c r="O75" s="19" t="s">
        <v>3</v>
      </c>
      <c r="P75" s="19" t="s">
        <v>3</v>
      </c>
      <c r="Q75" s="19" t="s">
        <v>3</v>
      </c>
      <c r="R75" s="19" t="s">
        <v>3</v>
      </c>
      <c r="S75" s="19" t="s">
        <v>3</v>
      </c>
      <c r="T75" s="19" t="s">
        <v>3</v>
      </c>
      <c r="U75" s="19" t="s">
        <v>3</v>
      </c>
      <c r="V75" s="19" t="s">
        <v>3</v>
      </c>
      <c r="W75" s="19" t="s">
        <v>3</v>
      </c>
      <c r="X75" s="19"/>
      <c r="Y75" s="19"/>
      <c r="Z75" s="19"/>
    </row>
    <row r="76" spans="1:26" s="5" customFormat="1" ht="114.75" x14ac:dyDescent="0.25">
      <c r="A76" s="17">
        <v>1</v>
      </c>
      <c r="B76" s="46" t="s">
        <v>33</v>
      </c>
      <c r="C76" s="19" t="s">
        <v>93</v>
      </c>
      <c r="D76" s="19">
        <v>3000</v>
      </c>
      <c r="E76" s="19">
        <v>3000</v>
      </c>
      <c r="F76" s="19">
        <v>3000</v>
      </c>
      <c r="G76" s="19">
        <v>0</v>
      </c>
      <c r="H76" s="19">
        <v>3000</v>
      </c>
      <c r="I76" s="19">
        <v>0</v>
      </c>
      <c r="J76" s="19">
        <v>0</v>
      </c>
      <c r="K76" s="19">
        <v>300</v>
      </c>
      <c r="L76" s="19">
        <v>200</v>
      </c>
      <c r="M76" s="19">
        <v>3000</v>
      </c>
      <c r="N76" s="19">
        <v>3000</v>
      </c>
      <c r="O76" s="19">
        <v>3000</v>
      </c>
      <c r="P76" s="19">
        <v>3000</v>
      </c>
      <c r="Q76" s="19">
        <v>0</v>
      </c>
      <c r="R76" s="19">
        <v>3000</v>
      </c>
      <c r="S76" s="19">
        <v>250</v>
      </c>
      <c r="T76" s="19">
        <v>3000</v>
      </c>
      <c r="U76" s="19">
        <v>3000</v>
      </c>
      <c r="V76" s="19">
        <v>0</v>
      </c>
      <c r="W76" s="19">
        <v>3000</v>
      </c>
      <c r="X76" s="19">
        <f>SUM(D76:W76)</f>
        <v>36750</v>
      </c>
      <c r="Y76" s="20">
        <v>29.5</v>
      </c>
      <c r="Z76" s="21">
        <f>(X76*Y76)</f>
        <v>1084125</v>
      </c>
    </row>
    <row r="77" spans="1:26" s="5" customFormat="1" ht="29.25" x14ac:dyDescent="0.25">
      <c r="A77" s="17">
        <v>2</v>
      </c>
      <c r="B77" s="48" t="s">
        <v>34</v>
      </c>
      <c r="C77" s="19" t="s">
        <v>93</v>
      </c>
      <c r="D77" s="19">
        <v>1000</v>
      </c>
      <c r="E77" s="19">
        <v>1000</v>
      </c>
      <c r="F77" s="19">
        <v>1000</v>
      </c>
      <c r="G77" s="19">
        <v>0</v>
      </c>
      <c r="H77" s="19">
        <v>1000</v>
      </c>
      <c r="I77" s="19">
        <v>1000</v>
      </c>
      <c r="J77" s="19">
        <v>0</v>
      </c>
      <c r="K77" s="19">
        <v>250</v>
      </c>
      <c r="L77" s="19">
        <v>100</v>
      </c>
      <c r="M77" s="19">
        <v>1000</v>
      </c>
      <c r="N77" s="19">
        <v>1000</v>
      </c>
      <c r="O77" s="19">
        <v>1000</v>
      </c>
      <c r="P77" s="19">
        <v>1000</v>
      </c>
      <c r="Q77" s="19">
        <v>0</v>
      </c>
      <c r="R77" s="19">
        <v>1000</v>
      </c>
      <c r="S77" s="19">
        <v>250</v>
      </c>
      <c r="T77" s="19">
        <v>1000</v>
      </c>
      <c r="U77" s="19">
        <v>1000</v>
      </c>
      <c r="V77" s="19">
        <v>0</v>
      </c>
      <c r="W77" s="19">
        <v>1000</v>
      </c>
      <c r="X77" s="19">
        <f t="shared" ref="X77:X134" si="0">SUM(D77:W77)</f>
        <v>13600</v>
      </c>
      <c r="Y77" s="20">
        <v>29.5</v>
      </c>
      <c r="Z77" s="21">
        <f t="shared" ref="Z77:Z134" si="1">(X77*Y77)</f>
        <v>401200</v>
      </c>
    </row>
    <row r="78" spans="1:26" s="5" customFormat="1" x14ac:dyDescent="0.25">
      <c r="A78" s="17">
        <v>3</v>
      </c>
      <c r="B78" s="49" t="s">
        <v>35</v>
      </c>
      <c r="C78" s="19" t="s">
        <v>93</v>
      </c>
      <c r="D78" s="19">
        <v>1000</v>
      </c>
      <c r="E78" s="19">
        <v>1000</v>
      </c>
      <c r="F78" s="19">
        <v>1000</v>
      </c>
      <c r="G78" s="19">
        <v>0</v>
      </c>
      <c r="H78" s="19">
        <v>100</v>
      </c>
      <c r="I78" s="19">
        <v>1000</v>
      </c>
      <c r="J78" s="19">
        <v>0</v>
      </c>
      <c r="K78" s="19">
        <v>300</v>
      </c>
      <c r="L78" s="19">
        <v>10</v>
      </c>
      <c r="M78" s="19">
        <v>1000</v>
      </c>
      <c r="N78" s="19">
        <v>1000</v>
      </c>
      <c r="O78" s="19">
        <v>1000</v>
      </c>
      <c r="P78" s="19">
        <v>1000</v>
      </c>
      <c r="Q78" s="19">
        <v>0</v>
      </c>
      <c r="R78" s="19">
        <v>1000</v>
      </c>
      <c r="S78" s="19">
        <v>250</v>
      </c>
      <c r="T78" s="19">
        <v>1000</v>
      </c>
      <c r="U78" s="19">
        <v>1000</v>
      </c>
      <c r="V78" s="19">
        <v>0</v>
      </c>
      <c r="W78" s="19">
        <v>1000</v>
      </c>
      <c r="X78" s="19">
        <f t="shared" si="0"/>
        <v>12660</v>
      </c>
      <c r="Y78" s="20">
        <v>55</v>
      </c>
      <c r="Z78" s="21">
        <f t="shared" si="1"/>
        <v>696300</v>
      </c>
    </row>
    <row r="79" spans="1:26" s="5" customFormat="1" ht="29.25" x14ac:dyDescent="0.25">
      <c r="A79" s="17">
        <v>4</v>
      </c>
      <c r="B79" s="48" t="s">
        <v>36</v>
      </c>
      <c r="C79" s="19" t="s">
        <v>93</v>
      </c>
      <c r="D79" s="19">
        <v>1000</v>
      </c>
      <c r="E79" s="19">
        <v>1000</v>
      </c>
      <c r="F79" s="19">
        <v>1000</v>
      </c>
      <c r="G79" s="19">
        <v>0</v>
      </c>
      <c r="H79" s="19">
        <v>1000</v>
      </c>
      <c r="I79" s="19">
        <v>1000</v>
      </c>
      <c r="J79" s="19">
        <v>0</v>
      </c>
      <c r="K79" s="19">
        <v>300</v>
      </c>
      <c r="L79" s="19">
        <v>10</v>
      </c>
      <c r="M79" s="19">
        <v>1000</v>
      </c>
      <c r="N79" s="19">
        <v>1000</v>
      </c>
      <c r="O79" s="19">
        <v>1000</v>
      </c>
      <c r="P79" s="19">
        <v>1000</v>
      </c>
      <c r="Q79" s="19">
        <v>0</v>
      </c>
      <c r="R79" s="19">
        <v>1000</v>
      </c>
      <c r="S79" s="19">
        <v>250</v>
      </c>
      <c r="T79" s="19">
        <v>1000</v>
      </c>
      <c r="U79" s="19">
        <v>1000</v>
      </c>
      <c r="V79" s="19">
        <v>0</v>
      </c>
      <c r="W79" s="19">
        <v>1000</v>
      </c>
      <c r="X79" s="19">
        <f t="shared" si="0"/>
        <v>13560</v>
      </c>
      <c r="Y79" s="20">
        <v>80.13</v>
      </c>
      <c r="Z79" s="21">
        <f t="shared" si="1"/>
        <v>1086562.8</v>
      </c>
    </row>
    <row r="80" spans="1:26" s="5" customFormat="1" ht="222.75" customHeight="1" x14ac:dyDescent="0.25">
      <c r="A80" s="17">
        <v>5</v>
      </c>
      <c r="B80" s="46" t="s">
        <v>37</v>
      </c>
      <c r="C80" s="19" t="s">
        <v>92</v>
      </c>
      <c r="D80" s="19">
        <v>24</v>
      </c>
      <c r="E80" s="19">
        <v>24</v>
      </c>
      <c r="F80" s="19">
        <v>24</v>
      </c>
      <c r="G80" s="19">
        <v>0</v>
      </c>
      <c r="H80" s="19">
        <v>20</v>
      </c>
      <c r="I80" s="19">
        <v>0</v>
      </c>
      <c r="J80" s="19">
        <v>0</v>
      </c>
      <c r="K80" s="19">
        <v>10</v>
      </c>
      <c r="L80" s="19">
        <v>6</v>
      </c>
      <c r="M80" s="19">
        <v>24</v>
      </c>
      <c r="N80" s="19">
        <v>24</v>
      </c>
      <c r="O80" s="19">
        <v>24</v>
      </c>
      <c r="P80" s="19">
        <v>24</v>
      </c>
      <c r="Q80" s="19">
        <v>0</v>
      </c>
      <c r="R80" s="19">
        <v>24</v>
      </c>
      <c r="S80" s="19">
        <v>6</v>
      </c>
      <c r="T80" s="19">
        <v>24</v>
      </c>
      <c r="U80" s="19">
        <v>24</v>
      </c>
      <c r="V80" s="19">
        <v>0</v>
      </c>
      <c r="W80" s="19">
        <v>24</v>
      </c>
      <c r="X80" s="19">
        <f t="shared" si="0"/>
        <v>306</v>
      </c>
      <c r="Y80" s="20">
        <v>3361.25</v>
      </c>
      <c r="Z80" s="21">
        <f t="shared" si="1"/>
        <v>1028542.5</v>
      </c>
    </row>
    <row r="81" spans="1:26" s="5" customFormat="1" ht="257.25" x14ac:dyDescent="0.25">
      <c r="A81" s="17">
        <v>6</v>
      </c>
      <c r="B81" s="46" t="s">
        <v>38</v>
      </c>
      <c r="C81" s="19" t="s">
        <v>93</v>
      </c>
      <c r="D81" s="19">
        <v>1000</v>
      </c>
      <c r="E81" s="19">
        <v>1000</v>
      </c>
      <c r="F81" s="19">
        <v>1000</v>
      </c>
      <c r="G81" s="19">
        <v>0</v>
      </c>
      <c r="H81" s="19">
        <v>1000</v>
      </c>
      <c r="I81" s="19">
        <v>0</v>
      </c>
      <c r="J81" s="19">
        <v>0</v>
      </c>
      <c r="K81" s="19">
        <v>0</v>
      </c>
      <c r="L81" s="19">
        <v>100</v>
      </c>
      <c r="M81" s="19">
        <v>1000</v>
      </c>
      <c r="N81" s="19">
        <v>1000</v>
      </c>
      <c r="O81" s="19">
        <v>1000</v>
      </c>
      <c r="P81" s="19">
        <v>1000</v>
      </c>
      <c r="Q81" s="19">
        <v>0</v>
      </c>
      <c r="R81" s="19">
        <v>1000</v>
      </c>
      <c r="S81" s="19">
        <v>250</v>
      </c>
      <c r="T81" s="19">
        <v>1000</v>
      </c>
      <c r="U81" s="19">
        <v>1000</v>
      </c>
      <c r="V81" s="19">
        <v>0</v>
      </c>
      <c r="W81" s="19">
        <v>1000</v>
      </c>
      <c r="X81" s="19">
        <f t="shared" si="0"/>
        <v>12350</v>
      </c>
      <c r="Y81" s="20">
        <v>42</v>
      </c>
      <c r="Z81" s="21">
        <f t="shared" si="1"/>
        <v>518700</v>
      </c>
    </row>
    <row r="82" spans="1:26" s="5" customFormat="1" ht="86.25" x14ac:dyDescent="0.25">
      <c r="A82" s="17">
        <v>7</v>
      </c>
      <c r="B82" s="48" t="s">
        <v>39</v>
      </c>
      <c r="C82" s="19" t="s">
        <v>16</v>
      </c>
      <c r="D82" s="19">
        <v>42</v>
      </c>
      <c r="E82" s="19">
        <v>42</v>
      </c>
      <c r="F82" s="19">
        <v>42</v>
      </c>
      <c r="G82" s="19">
        <v>0</v>
      </c>
      <c r="H82" s="19">
        <v>150</v>
      </c>
      <c r="I82" s="19">
        <v>0</v>
      </c>
      <c r="J82" s="19">
        <v>0</v>
      </c>
      <c r="K82" s="19">
        <v>15</v>
      </c>
      <c r="L82" s="19">
        <v>10</v>
      </c>
      <c r="M82" s="19">
        <v>42</v>
      </c>
      <c r="N82" s="19">
        <v>42</v>
      </c>
      <c r="O82" s="19">
        <v>42</v>
      </c>
      <c r="P82" s="19">
        <v>42</v>
      </c>
      <c r="Q82" s="19">
        <v>0</v>
      </c>
      <c r="R82" s="19">
        <v>42</v>
      </c>
      <c r="S82" s="19">
        <v>5</v>
      </c>
      <c r="T82" s="19">
        <v>42</v>
      </c>
      <c r="U82" s="19">
        <v>42</v>
      </c>
      <c r="V82" s="19">
        <v>0</v>
      </c>
      <c r="W82" s="19">
        <v>42</v>
      </c>
      <c r="X82" s="19">
        <f t="shared" si="0"/>
        <v>642</v>
      </c>
      <c r="Y82" s="20">
        <v>352.5</v>
      </c>
      <c r="Z82" s="21">
        <f t="shared" si="1"/>
        <v>226305</v>
      </c>
    </row>
    <row r="83" spans="1:26" s="5" customFormat="1" ht="114.75" x14ac:dyDescent="0.25">
      <c r="A83" s="17">
        <v>8</v>
      </c>
      <c r="B83" s="48" t="s">
        <v>40</v>
      </c>
      <c r="C83" s="19" t="s">
        <v>16</v>
      </c>
      <c r="D83" s="19">
        <v>30</v>
      </c>
      <c r="E83" s="19">
        <v>30</v>
      </c>
      <c r="F83" s="19">
        <v>30</v>
      </c>
      <c r="G83" s="19">
        <v>0</v>
      </c>
      <c r="H83" s="19">
        <v>50</v>
      </c>
      <c r="I83" s="19">
        <v>0</v>
      </c>
      <c r="J83" s="19">
        <v>0</v>
      </c>
      <c r="K83" s="19">
        <v>5</v>
      </c>
      <c r="L83" s="19">
        <v>5</v>
      </c>
      <c r="M83" s="19">
        <v>30</v>
      </c>
      <c r="N83" s="19">
        <v>30</v>
      </c>
      <c r="O83" s="19">
        <v>30</v>
      </c>
      <c r="P83" s="19">
        <v>30</v>
      </c>
      <c r="Q83" s="19">
        <v>0</v>
      </c>
      <c r="R83" s="19">
        <v>30</v>
      </c>
      <c r="S83" s="19">
        <v>2</v>
      </c>
      <c r="T83" s="19">
        <v>30</v>
      </c>
      <c r="U83" s="19">
        <v>30</v>
      </c>
      <c r="V83" s="19">
        <v>0</v>
      </c>
      <c r="W83" s="19">
        <v>30</v>
      </c>
      <c r="X83" s="19">
        <f t="shared" si="0"/>
        <v>392</v>
      </c>
      <c r="Y83" s="20">
        <v>591.25</v>
      </c>
      <c r="Z83" s="21">
        <f t="shared" si="1"/>
        <v>231770</v>
      </c>
    </row>
    <row r="84" spans="1:26" s="5" customFormat="1" ht="214.5" x14ac:dyDescent="0.25">
      <c r="A84" s="17">
        <v>9</v>
      </c>
      <c r="B84" s="49" t="s">
        <v>41</v>
      </c>
      <c r="C84" s="19" t="s">
        <v>92</v>
      </c>
      <c r="D84" s="19">
        <v>25</v>
      </c>
      <c r="E84" s="19">
        <v>25</v>
      </c>
      <c r="F84" s="19">
        <v>25</v>
      </c>
      <c r="G84" s="19">
        <v>0</v>
      </c>
      <c r="H84" s="19">
        <v>25</v>
      </c>
      <c r="I84" s="19">
        <v>0</v>
      </c>
      <c r="J84" s="19">
        <v>0</v>
      </c>
      <c r="K84" s="19">
        <v>10</v>
      </c>
      <c r="L84" s="19">
        <v>12</v>
      </c>
      <c r="M84" s="19">
        <v>25</v>
      </c>
      <c r="N84" s="19">
        <v>25</v>
      </c>
      <c r="O84" s="19">
        <v>25</v>
      </c>
      <c r="P84" s="19">
        <v>25</v>
      </c>
      <c r="Q84" s="19">
        <v>0</v>
      </c>
      <c r="R84" s="19">
        <v>25</v>
      </c>
      <c r="S84" s="19">
        <v>2</v>
      </c>
      <c r="T84" s="19">
        <v>25</v>
      </c>
      <c r="U84" s="19">
        <v>25</v>
      </c>
      <c r="V84" s="19">
        <v>0</v>
      </c>
      <c r="W84" s="19">
        <v>25</v>
      </c>
      <c r="X84" s="19">
        <f t="shared" si="0"/>
        <v>324</v>
      </c>
      <c r="Y84" s="20">
        <v>5637.5</v>
      </c>
      <c r="Z84" s="21">
        <f t="shared" si="1"/>
        <v>1826550</v>
      </c>
    </row>
    <row r="85" spans="1:26" s="5" customFormat="1" ht="186" x14ac:dyDescent="0.25">
      <c r="A85" s="17">
        <v>10</v>
      </c>
      <c r="B85" s="49" t="s">
        <v>42</v>
      </c>
      <c r="C85" s="19" t="s">
        <v>92</v>
      </c>
      <c r="D85" s="19">
        <v>20</v>
      </c>
      <c r="E85" s="19">
        <v>20</v>
      </c>
      <c r="F85" s="19">
        <v>20</v>
      </c>
      <c r="G85" s="19">
        <v>0</v>
      </c>
      <c r="H85" s="19">
        <v>25</v>
      </c>
      <c r="I85" s="19">
        <v>0</v>
      </c>
      <c r="J85" s="19">
        <v>0</v>
      </c>
      <c r="K85" s="19">
        <v>10</v>
      </c>
      <c r="L85" s="19">
        <v>10</v>
      </c>
      <c r="M85" s="19">
        <v>20</v>
      </c>
      <c r="N85" s="19">
        <v>20</v>
      </c>
      <c r="O85" s="19">
        <v>20</v>
      </c>
      <c r="P85" s="19">
        <v>20</v>
      </c>
      <c r="Q85" s="19">
        <v>0</v>
      </c>
      <c r="R85" s="19">
        <v>20</v>
      </c>
      <c r="S85" s="19">
        <v>2</v>
      </c>
      <c r="T85" s="19">
        <v>20</v>
      </c>
      <c r="U85" s="19">
        <v>20</v>
      </c>
      <c r="V85" s="19">
        <v>0</v>
      </c>
      <c r="W85" s="19">
        <v>20</v>
      </c>
      <c r="X85" s="19">
        <f t="shared" si="0"/>
        <v>267</v>
      </c>
      <c r="Y85" s="20">
        <v>3331.25</v>
      </c>
      <c r="Z85" s="21">
        <f t="shared" si="1"/>
        <v>889443.75</v>
      </c>
    </row>
    <row r="86" spans="1:26" s="5" customFormat="1" ht="186" x14ac:dyDescent="0.25">
      <c r="A86" s="17">
        <v>11</v>
      </c>
      <c r="B86" s="46" t="s">
        <v>43</v>
      </c>
      <c r="C86" s="19" t="s">
        <v>92</v>
      </c>
      <c r="D86" s="19">
        <v>20</v>
      </c>
      <c r="E86" s="19">
        <v>20</v>
      </c>
      <c r="F86" s="19">
        <v>20</v>
      </c>
      <c r="G86" s="19">
        <v>0</v>
      </c>
      <c r="H86" s="19">
        <v>20</v>
      </c>
      <c r="I86" s="19">
        <v>0</v>
      </c>
      <c r="J86" s="19">
        <v>0</v>
      </c>
      <c r="K86" s="19">
        <v>10</v>
      </c>
      <c r="L86" s="19">
        <v>10</v>
      </c>
      <c r="M86" s="19">
        <v>20</v>
      </c>
      <c r="N86" s="19">
        <v>20</v>
      </c>
      <c r="O86" s="19">
        <v>20</v>
      </c>
      <c r="P86" s="19">
        <v>20</v>
      </c>
      <c r="Q86" s="19">
        <v>0</v>
      </c>
      <c r="R86" s="19">
        <v>20</v>
      </c>
      <c r="S86" s="19">
        <v>2</v>
      </c>
      <c r="T86" s="19">
        <v>20</v>
      </c>
      <c r="U86" s="19">
        <v>20</v>
      </c>
      <c r="V86" s="19">
        <v>0</v>
      </c>
      <c r="W86" s="19">
        <v>20</v>
      </c>
      <c r="X86" s="19">
        <f t="shared" si="0"/>
        <v>262</v>
      </c>
      <c r="Y86" s="20">
        <v>1652.5</v>
      </c>
      <c r="Z86" s="21">
        <f t="shared" si="1"/>
        <v>432955</v>
      </c>
    </row>
    <row r="87" spans="1:26" s="5" customFormat="1" ht="200.25" x14ac:dyDescent="0.25">
      <c r="A87" s="17">
        <v>12</v>
      </c>
      <c r="B87" s="48" t="s">
        <v>44</v>
      </c>
      <c r="C87" s="19" t="s">
        <v>92</v>
      </c>
      <c r="D87" s="19">
        <v>20</v>
      </c>
      <c r="E87" s="19">
        <v>20</v>
      </c>
      <c r="F87" s="19">
        <v>20</v>
      </c>
      <c r="G87" s="19">
        <v>0</v>
      </c>
      <c r="H87" s="19">
        <v>20</v>
      </c>
      <c r="I87" s="19">
        <v>0</v>
      </c>
      <c r="J87" s="19">
        <v>0</v>
      </c>
      <c r="K87" s="19">
        <v>10</v>
      </c>
      <c r="L87" s="19">
        <v>10</v>
      </c>
      <c r="M87" s="19">
        <v>20</v>
      </c>
      <c r="N87" s="19">
        <v>20</v>
      </c>
      <c r="O87" s="19">
        <v>20</v>
      </c>
      <c r="P87" s="19">
        <v>20</v>
      </c>
      <c r="Q87" s="19">
        <v>0</v>
      </c>
      <c r="R87" s="19">
        <v>20</v>
      </c>
      <c r="S87" s="19">
        <v>2</v>
      </c>
      <c r="T87" s="19">
        <v>20</v>
      </c>
      <c r="U87" s="19">
        <v>20</v>
      </c>
      <c r="V87" s="19">
        <v>0</v>
      </c>
      <c r="W87" s="19">
        <v>20</v>
      </c>
      <c r="X87" s="19">
        <f t="shared" si="0"/>
        <v>262</v>
      </c>
      <c r="Y87" s="20">
        <v>1477.5</v>
      </c>
      <c r="Z87" s="21">
        <f t="shared" si="1"/>
        <v>387105</v>
      </c>
    </row>
    <row r="88" spans="1:26" s="5" customFormat="1" ht="200.25" x14ac:dyDescent="0.25">
      <c r="A88" s="17">
        <v>13</v>
      </c>
      <c r="B88" s="49" t="s">
        <v>45</v>
      </c>
      <c r="C88" s="19" t="s">
        <v>92</v>
      </c>
      <c r="D88" s="19">
        <v>20</v>
      </c>
      <c r="E88" s="19">
        <v>20</v>
      </c>
      <c r="F88" s="19">
        <v>20</v>
      </c>
      <c r="G88" s="19">
        <v>0</v>
      </c>
      <c r="H88" s="19">
        <v>20</v>
      </c>
      <c r="I88" s="19">
        <v>0</v>
      </c>
      <c r="J88" s="19">
        <v>0</v>
      </c>
      <c r="K88" s="19">
        <v>10</v>
      </c>
      <c r="L88" s="19">
        <v>10</v>
      </c>
      <c r="M88" s="19">
        <v>20</v>
      </c>
      <c r="N88" s="19">
        <v>20</v>
      </c>
      <c r="O88" s="19">
        <v>20</v>
      </c>
      <c r="P88" s="19">
        <v>20</v>
      </c>
      <c r="Q88" s="19">
        <v>0</v>
      </c>
      <c r="R88" s="19">
        <v>20</v>
      </c>
      <c r="S88" s="19">
        <v>2</v>
      </c>
      <c r="T88" s="19">
        <v>20</v>
      </c>
      <c r="U88" s="19">
        <v>20</v>
      </c>
      <c r="V88" s="19">
        <v>0</v>
      </c>
      <c r="W88" s="19">
        <v>20</v>
      </c>
      <c r="X88" s="19">
        <f t="shared" si="0"/>
        <v>262</v>
      </c>
      <c r="Y88" s="20">
        <v>1131.25</v>
      </c>
      <c r="Z88" s="21">
        <f t="shared" si="1"/>
        <v>296387.5</v>
      </c>
    </row>
    <row r="89" spans="1:26" s="5" customFormat="1" ht="148.5" customHeight="1" x14ac:dyDescent="0.25">
      <c r="A89" s="17">
        <v>14</v>
      </c>
      <c r="B89" s="48" t="s">
        <v>46</v>
      </c>
      <c r="C89" s="19" t="s">
        <v>93</v>
      </c>
      <c r="D89" s="19">
        <v>2000</v>
      </c>
      <c r="E89" s="19">
        <v>2000</v>
      </c>
      <c r="F89" s="19">
        <v>2000</v>
      </c>
      <c r="G89" s="19">
        <v>0</v>
      </c>
      <c r="H89" s="19">
        <v>2000</v>
      </c>
      <c r="I89" s="19">
        <v>0</v>
      </c>
      <c r="J89" s="19">
        <v>0</v>
      </c>
      <c r="K89" s="19">
        <v>250</v>
      </c>
      <c r="L89" s="19">
        <v>0</v>
      </c>
      <c r="M89" s="19">
        <v>2000</v>
      </c>
      <c r="N89" s="19">
        <v>2000</v>
      </c>
      <c r="O89" s="19">
        <v>2000</v>
      </c>
      <c r="P89" s="19">
        <v>200</v>
      </c>
      <c r="Q89" s="19">
        <v>0</v>
      </c>
      <c r="R89" s="19">
        <v>2000</v>
      </c>
      <c r="S89" s="19">
        <v>0</v>
      </c>
      <c r="T89" s="19">
        <v>2000</v>
      </c>
      <c r="U89" s="19">
        <v>2000</v>
      </c>
      <c r="V89" s="19">
        <v>0</v>
      </c>
      <c r="W89" s="19">
        <v>2000</v>
      </c>
      <c r="X89" s="19">
        <f t="shared" si="0"/>
        <v>22450</v>
      </c>
      <c r="Y89" s="20">
        <v>84.38</v>
      </c>
      <c r="Z89" s="21">
        <f t="shared" si="1"/>
        <v>1894331</v>
      </c>
    </row>
    <row r="90" spans="1:26" s="5" customFormat="1" ht="171.75" x14ac:dyDescent="0.25">
      <c r="A90" s="17">
        <v>15</v>
      </c>
      <c r="B90" s="48" t="s">
        <v>47</v>
      </c>
      <c r="C90" s="19" t="s">
        <v>93</v>
      </c>
      <c r="D90" s="19">
        <v>300</v>
      </c>
      <c r="E90" s="19">
        <v>300</v>
      </c>
      <c r="F90" s="19">
        <v>300</v>
      </c>
      <c r="G90" s="19">
        <v>0</v>
      </c>
      <c r="H90" s="19">
        <v>300</v>
      </c>
      <c r="I90" s="19">
        <v>0</v>
      </c>
      <c r="J90" s="19">
        <v>0</v>
      </c>
      <c r="K90" s="19">
        <v>100</v>
      </c>
      <c r="L90" s="19">
        <v>20</v>
      </c>
      <c r="M90" s="19">
        <v>300</v>
      </c>
      <c r="N90" s="19">
        <v>300</v>
      </c>
      <c r="O90" s="19">
        <v>300</v>
      </c>
      <c r="P90" s="19">
        <v>300</v>
      </c>
      <c r="Q90" s="19">
        <v>0</v>
      </c>
      <c r="R90" s="19">
        <v>300</v>
      </c>
      <c r="S90" s="19">
        <v>250</v>
      </c>
      <c r="T90" s="19">
        <v>300</v>
      </c>
      <c r="U90" s="19">
        <v>300</v>
      </c>
      <c r="V90" s="19">
        <v>0</v>
      </c>
      <c r="W90" s="19">
        <v>300</v>
      </c>
      <c r="X90" s="19">
        <f t="shared" si="0"/>
        <v>3970</v>
      </c>
      <c r="Y90" s="20">
        <v>71.56</v>
      </c>
      <c r="Z90" s="21">
        <f t="shared" si="1"/>
        <v>284093.2</v>
      </c>
    </row>
    <row r="91" spans="1:26" s="5" customFormat="1" ht="254.25" customHeight="1" x14ac:dyDescent="0.25">
      <c r="A91" s="17">
        <v>16</v>
      </c>
      <c r="B91" s="48" t="s">
        <v>48</v>
      </c>
      <c r="C91" s="19" t="s">
        <v>93</v>
      </c>
      <c r="D91" s="19">
        <v>300</v>
      </c>
      <c r="E91" s="19">
        <v>300</v>
      </c>
      <c r="F91" s="19">
        <v>300</v>
      </c>
      <c r="G91" s="19">
        <v>0</v>
      </c>
      <c r="H91" s="19">
        <v>300</v>
      </c>
      <c r="I91" s="19">
        <v>0</v>
      </c>
      <c r="J91" s="19">
        <v>0</v>
      </c>
      <c r="K91" s="19">
        <v>100</v>
      </c>
      <c r="L91" s="19">
        <v>20</v>
      </c>
      <c r="M91" s="19">
        <v>300</v>
      </c>
      <c r="N91" s="19">
        <v>300</v>
      </c>
      <c r="O91" s="19">
        <v>300</v>
      </c>
      <c r="P91" s="19">
        <v>300</v>
      </c>
      <c r="Q91" s="19">
        <v>0</v>
      </c>
      <c r="R91" s="19">
        <v>300</v>
      </c>
      <c r="S91" s="19">
        <v>0</v>
      </c>
      <c r="T91" s="19">
        <v>300</v>
      </c>
      <c r="U91" s="19">
        <v>300</v>
      </c>
      <c r="V91" s="19">
        <v>0</v>
      </c>
      <c r="W91" s="19">
        <v>300</v>
      </c>
      <c r="X91" s="19">
        <f t="shared" si="0"/>
        <v>3720</v>
      </c>
      <c r="Y91" s="20">
        <v>168.8</v>
      </c>
      <c r="Z91" s="21">
        <f t="shared" si="1"/>
        <v>627936</v>
      </c>
    </row>
    <row r="92" spans="1:26" s="5" customFormat="1" ht="243" x14ac:dyDescent="0.25">
      <c r="A92" s="17">
        <v>17</v>
      </c>
      <c r="B92" s="48" t="s">
        <v>49</v>
      </c>
      <c r="C92" s="19" t="s">
        <v>93</v>
      </c>
      <c r="D92" s="19">
        <v>100</v>
      </c>
      <c r="E92" s="19">
        <v>100</v>
      </c>
      <c r="F92" s="19">
        <v>100</v>
      </c>
      <c r="G92" s="19">
        <v>0</v>
      </c>
      <c r="H92" s="19">
        <v>100</v>
      </c>
      <c r="I92" s="19">
        <v>0</v>
      </c>
      <c r="J92" s="19">
        <v>0</v>
      </c>
      <c r="K92" s="19">
        <v>100</v>
      </c>
      <c r="L92" s="19">
        <v>20</v>
      </c>
      <c r="M92" s="19">
        <v>100</v>
      </c>
      <c r="N92" s="19">
        <v>100</v>
      </c>
      <c r="O92" s="19">
        <v>100</v>
      </c>
      <c r="P92" s="19">
        <v>100</v>
      </c>
      <c r="Q92" s="19">
        <v>0</v>
      </c>
      <c r="R92" s="19">
        <v>100</v>
      </c>
      <c r="S92" s="19">
        <v>0</v>
      </c>
      <c r="T92" s="19">
        <v>100</v>
      </c>
      <c r="U92" s="19">
        <v>100</v>
      </c>
      <c r="V92" s="19">
        <v>0</v>
      </c>
      <c r="W92" s="19">
        <v>100</v>
      </c>
      <c r="X92" s="19">
        <f t="shared" si="0"/>
        <v>1320</v>
      </c>
      <c r="Y92" s="20">
        <v>186.45</v>
      </c>
      <c r="Z92" s="21">
        <f t="shared" si="1"/>
        <v>246113.99999999997</v>
      </c>
    </row>
    <row r="93" spans="1:26" s="5" customFormat="1" ht="300.75" customHeight="1" x14ac:dyDescent="0.25">
      <c r="A93" s="17">
        <v>18</v>
      </c>
      <c r="B93" s="48" t="s">
        <v>50</v>
      </c>
      <c r="C93" s="19" t="s">
        <v>93</v>
      </c>
      <c r="D93" s="19">
        <v>100</v>
      </c>
      <c r="E93" s="19">
        <v>100</v>
      </c>
      <c r="F93" s="19">
        <v>100</v>
      </c>
      <c r="G93" s="19">
        <v>0</v>
      </c>
      <c r="H93" s="19">
        <v>100</v>
      </c>
      <c r="I93" s="19">
        <v>0</v>
      </c>
      <c r="J93" s="19">
        <v>0</v>
      </c>
      <c r="K93" s="19">
        <v>100</v>
      </c>
      <c r="L93" s="19">
        <v>20</v>
      </c>
      <c r="M93" s="19">
        <v>100</v>
      </c>
      <c r="N93" s="19">
        <v>100</v>
      </c>
      <c r="O93" s="19">
        <v>100</v>
      </c>
      <c r="P93" s="19">
        <v>100</v>
      </c>
      <c r="Q93" s="19">
        <v>0</v>
      </c>
      <c r="R93" s="19">
        <v>100</v>
      </c>
      <c r="S93" s="19">
        <v>0</v>
      </c>
      <c r="T93" s="19">
        <v>100</v>
      </c>
      <c r="U93" s="19">
        <v>100</v>
      </c>
      <c r="V93" s="19">
        <v>0</v>
      </c>
      <c r="W93" s="19">
        <v>100</v>
      </c>
      <c r="X93" s="19">
        <f t="shared" si="0"/>
        <v>1320</v>
      </c>
      <c r="Y93" s="20">
        <v>287.5</v>
      </c>
      <c r="Z93" s="21">
        <f t="shared" si="1"/>
        <v>379500</v>
      </c>
    </row>
    <row r="94" spans="1:26" s="5" customFormat="1" ht="114.75" x14ac:dyDescent="0.25">
      <c r="A94" s="17">
        <v>19</v>
      </c>
      <c r="B94" s="48" t="s">
        <v>51</v>
      </c>
      <c r="C94" s="19" t="s">
        <v>93</v>
      </c>
      <c r="D94" s="19">
        <v>100</v>
      </c>
      <c r="E94" s="19">
        <v>100</v>
      </c>
      <c r="F94" s="19">
        <v>100</v>
      </c>
      <c r="G94" s="19">
        <v>0</v>
      </c>
      <c r="H94" s="19">
        <v>100</v>
      </c>
      <c r="I94" s="19">
        <v>0</v>
      </c>
      <c r="J94" s="19">
        <v>0</v>
      </c>
      <c r="K94" s="19">
        <v>100</v>
      </c>
      <c r="L94" s="19">
        <v>10</v>
      </c>
      <c r="M94" s="19">
        <v>100</v>
      </c>
      <c r="N94" s="19">
        <v>100</v>
      </c>
      <c r="O94" s="19">
        <v>100</v>
      </c>
      <c r="P94" s="19">
        <v>100</v>
      </c>
      <c r="Q94" s="19">
        <v>0</v>
      </c>
      <c r="R94" s="19">
        <v>100</v>
      </c>
      <c r="S94" s="19">
        <v>0</v>
      </c>
      <c r="T94" s="19">
        <v>100</v>
      </c>
      <c r="U94" s="19">
        <v>100</v>
      </c>
      <c r="V94" s="19">
        <v>0</v>
      </c>
      <c r="W94" s="19">
        <v>100</v>
      </c>
      <c r="X94" s="19">
        <f t="shared" si="0"/>
        <v>1310</v>
      </c>
      <c r="Y94" s="20">
        <v>1107.5</v>
      </c>
      <c r="Z94" s="21">
        <f t="shared" si="1"/>
        <v>1450825</v>
      </c>
    </row>
    <row r="95" spans="1:26" s="5" customFormat="1" ht="101.25" x14ac:dyDescent="0.25">
      <c r="A95" s="17">
        <v>20</v>
      </c>
      <c r="B95" s="48" t="s">
        <v>52</v>
      </c>
      <c r="C95" s="19" t="s">
        <v>92</v>
      </c>
      <c r="D95" s="19">
        <v>35</v>
      </c>
      <c r="E95" s="19">
        <v>35</v>
      </c>
      <c r="F95" s="19">
        <v>35</v>
      </c>
      <c r="G95" s="19">
        <v>0</v>
      </c>
      <c r="H95" s="19">
        <v>105</v>
      </c>
      <c r="I95" s="19">
        <v>0</v>
      </c>
      <c r="J95" s="19">
        <v>0</v>
      </c>
      <c r="K95" s="19">
        <v>10</v>
      </c>
      <c r="L95" s="19">
        <v>5</v>
      </c>
      <c r="M95" s="19">
        <v>35</v>
      </c>
      <c r="N95" s="19">
        <v>35</v>
      </c>
      <c r="O95" s="19">
        <v>35</v>
      </c>
      <c r="P95" s="19"/>
      <c r="Q95" s="19">
        <v>0</v>
      </c>
      <c r="R95" s="19">
        <v>35</v>
      </c>
      <c r="S95" s="19">
        <v>2</v>
      </c>
      <c r="T95" s="19">
        <v>35</v>
      </c>
      <c r="U95" s="19">
        <v>35</v>
      </c>
      <c r="V95" s="19">
        <v>20</v>
      </c>
      <c r="W95" s="19">
        <v>35</v>
      </c>
      <c r="X95" s="19">
        <f t="shared" si="0"/>
        <v>492</v>
      </c>
      <c r="Y95" s="20">
        <v>12837.5</v>
      </c>
      <c r="Z95" s="21">
        <f t="shared" si="1"/>
        <v>6316050</v>
      </c>
    </row>
    <row r="96" spans="1:26" s="5" customFormat="1" ht="43.5" x14ac:dyDescent="0.25">
      <c r="A96" s="17">
        <v>21</v>
      </c>
      <c r="B96" s="48" t="s">
        <v>53</v>
      </c>
      <c r="C96" s="19" t="s">
        <v>92</v>
      </c>
      <c r="D96" s="19">
        <v>5</v>
      </c>
      <c r="E96" s="19">
        <v>5</v>
      </c>
      <c r="F96" s="19">
        <v>5</v>
      </c>
      <c r="G96" s="19">
        <v>0</v>
      </c>
      <c r="H96" s="19">
        <v>30</v>
      </c>
      <c r="I96" s="19">
        <v>0</v>
      </c>
      <c r="J96" s="19">
        <v>0</v>
      </c>
      <c r="K96" s="19">
        <v>5</v>
      </c>
      <c r="L96" s="19">
        <v>2</v>
      </c>
      <c r="M96" s="19">
        <v>5</v>
      </c>
      <c r="N96" s="19">
        <v>5</v>
      </c>
      <c r="O96" s="19">
        <v>5</v>
      </c>
      <c r="P96" s="19">
        <v>5</v>
      </c>
      <c r="Q96" s="19">
        <v>0</v>
      </c>
      <c r="R96" s="19">
        <v>5</v>
      </c>
      <c r="S96" s="19">
        <v>2</v>
      </c>
      <c r="T96" s="19">
        <v>5</v>
      </c>
      <c r="U96" s="19">
        <v>5</v>
      </c>
      <c r="V96" s="19">
        <v>20</v>
      </c>
      <c r="W96" s="19">
        <v>5</v>
      </c>
      <c r="X96" s="19">
        <f t="shared" si="0"/>
        <v>114</v>
      </c>
      <c r="Y96" s="20">
        <v>3705</v>
      </c>
      <c r="Z96" s="21">
        <f t="shared" si="1"/>
        <v>422370</v>
      </c>
    </row>
    <row r="97" spans="1:26" s="5" customFormat="1" ht="72" x14ac:dyDescent="0.25">
      <c r="A97" s="17">
        <v>22</v>
      </c>
      <c r="B97" s="48" t="s">
        <v>54</v>
      </c>
      <c r="C97" s="19" t="s">
        <v>92</v>
      </c>
      <c r="D97" s="19">
        <v>8</v>
      </c>
      <c r="E97" s="19">
        <v>8</v>
      </c>
      <c r="F97" s="19">
        <v>8</v>
      </c>
      <c r="G97" s="19">
        <v>0</v>
      </c>
      <c r="H97" s="19">
        <v>48</v>
      </c>
      <c r="I97" s="19">
        <v>0</v>
      </c>
      <c r="J97" s="19">
        <v>0</v>
      </c>
      <c r="K97" s="19">
        <v>8</v>
      </c>
      <c r="L97" s="19">
        <v>2</v>
      </c>
      <c r="M97" s="19">
        <v>8</v>
      </c>
      <c r="N97" s="19">
        <v>8</v>
      </c>
      <c r="O97" s="19">
        <v>8</v>
      </c>
      <c r="P97" s="19">
        <v>8</v>
      </c>
      <c r="Q97" s="19">
        <v>0</v>
      </c>
      <c r="R97" s="19">
        <v>8</v>
      </c>
      <c r="S97" s="19">
        <v>2</v>
      </c>
      <c r="T97" s="19">
        <v>8</v>
      </c>
      <c r="U97" s="19">
        <v>8</v>
      </c>
      <c r="V97" s="19">
        <v>30</v>
      </c>
      <c r="W97" s="19">
        <v>8</v>
      </c>
      <c r="X97" s="19">
        <f t="shared" si="0"/>
        <v>178</v>
      </c>
      <c r="Y97" s="20">
        <v>673.75</v>
      </c>
      <c r="Z97" s="21">
        <f t="shared" si="1"/>
        <v>119927.5</v>
      </c>
    </row>
    <row r="98" spans="1:26" s="5" customFormat="1" ht="173.25" x14ac:dyDescent="0.25">
      <c r="A98" s="17">
        <v>23</v>
      </c>
      <c r="B98" s="48" t="s">
        <v>55</v>
      </c>
      <c r="C98" s="19" t="s">
        <v>92</v>
      </c>
      <c r="D98" s="19">
        <v>10</v>
      </c>
      <c r="E98" s="19">
        <v>10</v>
      </c>
      <c r="F98" s="19">
        <v>10</v>
      </c>
      <c r="G98" s="19">
        <v>0</v>
      </c>
      <c r="H98" s="19">
        <v>90</v>
      </c>
      <c r="I98" s="19">
        <v>0</v>
      </c>
      <c r="J98" s="19">
        <v>0</v>
      </c>
      <c r="K98" s="19">
        <v>10</v>
      </c>
      <c r="L98" s="19">
        <v>2</v>
      </c>
      <c r="M98" s="19">
        <v>10</v>
      </c>
      <c r="N98" s="19">
        <v>10</v>
      </c>
      <c r="O98" s="19">
        <v>10</v>
      </c>
      <c r="P98" s="19">
        <v>10</v>
      </c>
      <c r="Q98" s="19">
        <v>0</v>
      </c>
      <c r="R98" s="19">
        <v>10</v>
      </c>
      <c r="S98" s="19">
        <v>2</v>
      </c>
      <c r="T98" s="19">
        <v>10</v>
      </c>
      <c r="U98" s="19">
        <v>10</v>
      </c>
      <c r="V98" s="19">
        <v>0</v>
      </c>
      <c r="W98" s="19">
        <v>10</v>
      </c>
      <c r="X98" s="19">
        <f t="shared" si="0"/>
        <v>214</v>
      </c>
      <c r="Y98" s="20">
        <v>977.63</v>
      </c>
      <c r="Z98" s="21">
        <f t="shared" si="1"/>
        <v>209212.82</v>
      </c>
    </row>
    <row r="99" spans="1:26" s="5" customFormat="1" ht="172.5" x14ac:dyDescent="0.25">
      <c r="A99" s="17">
        <v>24</v>
      </c>
      <c r="B99" s="48" t="s">
        <v>56</v>
      </c>
      <c r="C99" s="19" t="s">
        <v>92</v>
      </c>
      <c r="D99" s="19">
        <v>5</v>
      </c>
      <c r="E99" s="19">
        <v>5</v>
      </c>
      <c r="F99" s="19">
        <v>5</v>
      </c>
      <c r="G99" s="19">
        <v>0</v>
      </c>
      <c r="H99" s="19">
        <v>60</v>
      </c>
      <c r="I99" s="19">
        <v>0</v>
      </c>
      <c r="J99" s="19">
        <v>0</v>
      </c>
      <c r="K99" s="19">
        <v>5</v>
      </c>
      <c r="L99" s="19">
        <v>2</v>
      </c>
      <c r="M99" s="19">
        <v>5</v>
      </c>
      <c r="N99" s="19">
        <v>5</v>
      </c>
      <c r="O99" s="19">
        <v>5</v>
      </c>
      <c r="P99" s="19">
        <v>5</v>
      </c>
      <c r="Q99" s="19">
        <v>0</v>
      </c>
      <c r="R99" s="19">
        <v>5</v>
      </c>
      <c r="S99" s="19">
        <v>2</v>
      </c>
      <c r="T99" s="19">
        <v>5</v>
      </c>
      <c r="U99" s="19">
        <v>5</v>
      </c>
      <c r="V99" s="19">
        <v>0</v>
      </c>
      <c r="W99" s="19">
        <v>5</v>
      </c>
      <c r="X99" s="19">
        <f t="shared" si="0"/>
        <v>124</v>
      </c>
      <c r="Y99" s="20">
        <v>777.5</v>
      </c>
      <c r="Z99" s="21">
        <f t="shared" si="1"/>
        <v>96410</v>
      </c>
    </row>
    <row r="100" spans="1:26" s="5" customFormat="1" ht="100.5" x14ac:dyDescent="0.25">
      <c r="A100" s="17">
        <v>25</v>
      </c>
      <c r="B100" s="48" t="s">
        <v>57</v>
      </c>
      <c r="C100" s="19" t="s">
        <v>92</v>
      </c>
      <c r="D100" s="19">
        <v>30</v>
      </c>
      <c r="E100" s="19">
        <v>30</v>
      </c>
      <c r="F100" s="19">
        <v>30</v>
      </c>
      <c r="G100" s="19">
        <v>0</v>
      </c>
      <c r="H100" s="19">
        <v>50</v>
      </c>
      <c r="I100" s="19">
        <v>30</v>
      </c>
      <c r="J100" s="19">
        <v>0</v>
      </c>
      <c r="K100" s="19">
        <v>10</v>
      </c>
      <c r="L100" s="19">
        <v>5</v>
      </c>
      <c r="M100" s="19">
        <v>30</v>
      </c>
      <c r="N100" s="19">
        <v>30</v>
      </c>
      <c r="O100" s="19">
        <v>30</v>
      </c>
      <c r="P100" s="19">
        <v>30</v>
      </c>
      <c r="Q100" s="19">
        <v>0</v>
      </c>
      <c r="R100" s="19">
        <v>30</v>
      </c>
      <c r="S100" s="19">
        <v>2</v>
      </c>
      <c r="T100" s="19">
        <v>30</v>
      </c>
      <c r="U100" s="19">
        <v>30</v>
      </c>
      <c r="V100" s="19">
        <v>30</v>
      </c>
      <c r="W100" s="19">
        <v>30</v>
      </c>
      <c r="X100" s="19">
        <f t="shared" si="0"/>
        <v>457</v>
      </c>
      <c r="Y100" s="20">
        <v>191.38</v>
      </c>
      <c r="Z100" s="21">
        <f t="shared" si="1"/>
        <v>87460.66</v>
      </c>
    </row>
    <row r="101" spans="1:26" s="5" customFormat="1" ht="43.5" x14ac:dyDescent="0.25">
      <c r="A101" s="17">
        <v>26</v>
      </c>
      <c r="B101" s="48" t="s">
        <v>58</v>
      </c>
      <c r="C101" s="19" t="s">
        <v>92</v>
      </c>
      <c r="D101" s="19">
        <v>50</v>
      </c>
      <c r="E101" s="19">
        <v>50</v>
      </c>
      <c r="F101" s="19">
        <v>50</v>
      </c>
      <c r="G101" s="19">
        <v>0</v>
      </c>
      <c r="H101" s="19">
        <v>40</v>
      </c>
      <c r="I101" s="19">
        <v>0</v>
      </c>
      <c r="J101" s="19">
        <v>0</v>
      </c>
      <c r="K101" s="19">
        <v>10</v>
      </c>
      <c r="L101" s="19">
        <v>5</v>
      </c>
      <c r="M101" s="19">
        <v>50</v>
      </c>
      <c r="N101" s="19">
        <v>50</v>
      </c>
      <c r="O101" s="19">
        <v>50</v>
      </c>
      <c r="P101" s="19">
        <v>50</v>
      </c>
      <c r="Q101" s="19">
        <v>0</v>
      </c>
      <c r="R101" s="19">
        <v>50</v>
      </c>
      <c r="S101" s="19">
        <v>0</v>
      </c>
      <c r="T101" s="19">
        <v>50</v>
      </c>
      <c r="U101" s="19">
        <v>50</v>
      </c>
      <c r="V101" s="19">
        <v>0</v>
      </c>
      <c r="W101" s="19">
        <v>50</v>
      </c>
      <c r="X101" s="19">
        <f t="shared" si="0"/>
        <v>605</v>
      </c>
      <c r="Y101" s="20">
        <v>178.3</v>
      </c>
      <c r="Z101" s="21">
        <f t="shared" si="1"/>
        <v>107871.5</v>
      </c>
    </row>
    <row r="102" spans="1:26" s="5" customFormat="1" ht="43.5" x14ac:dyDescent="0.25">
      <c r="A102" s="17">
        <v>27</v>
      </c>
      <c r="B102" s="48" t="s">
        <v>59</v>
      </c>
      <c r="C102" s="19" t="s">
        <v>92</v>
      </c>
      <c r="D102" s="19">
        <v>30</v>
      </c>
      <c r="E102" s="19">
        <v>30</v>
      </c>
      <c r="F102" s="19">
        <v>30</v>
      </c>
      <c r="G102" s="19">
        <v>0</v>
      </c>
      <c r="H102" s="19">
        <v>40</v>
      </c>
      <c r="I102" s="19">
        <v>0</v>
      </c>
      <c r="J102" s="19">
        <v>0</v>
      </c>
      <c r="K102" s="19">
        <v>10</v>
      </c>
      <c r="L102" s="19">
        <v>5</v>
      </c>
      <c r="M102" s="19">
        <v>30</v>
      </c>
      <c r="N102" s="19">
        <v>30</v>
      </c>
      <c r="O102" s="19">
        <v>30</v>
      </c>
      <c r="P102" s="19">
        <v>30</v>
      </c>
      <c r="Q102" s="19">
        <v>0</v>
      </c>
      <c r="R102" s="19">
        <v>30</v>
      </c>
      <c r="S102" s="19">
        <v>0</v>
      </c>
      <c r="T102" s="19">
        <v>30</v>
      </c>
      <c r="U102" s="19">
        <v>30</v>
      </c>
      <c r="V102" s="19">
        <v>0</v>
      </c>
      <c r="W102" s="19">
        <v>30</v>
      </c>
      <c r="X102" s="19">
        <f t="shared" si="0"/>
        <v>385</v>
      </c>
      <c r="Y102" s="20">
        <v>240.25</v>
      </c>
      <c r="Z102" s="21">
        <f t="shared" si="1"/>
        <v>92496.25</v>
      </c>
    </row>
    <row r="103" spans="1:26" s="5" customFormat="1" ht="43.5" x14ac:dyDescent="0.25">
      <c r="A103" s="17">
        <v>28</v>
      </c>
      <c r="B103" s="48" t="s">
        <v>60</v>
      </c>
      <c r="C103" s="19" t="s">
        <v>92</v>
      </c>
      <c r="D103" s="19">
        <v>50</v>
      </c>
      <c r="E103" s="19">
        <v>50</v>
      </c>
      <c r="F103" s="19">
        <v>50</v>
      </c>
      <c r="G103" s="19">
        <v>0</v>
      </c>
      <c r="H103" s="19">
        <v>40</v>
      </c>
      <c r="I103" s="19">
        <v>0</v>
      </c>
      <c r="J103" s="19">
        <v>0</v>
      </c>
      <c r="K103" s="19">
        <v>10</v>
      </c>
      <c r="L103" s="19">
        <v>5</v>
      </c>
      <c r="M103" s="19">
        <v>50</v>
      </c>
      <c r="N103" s="19">
        <v>50</v>
      </c>
      <c r="O103" s="19">
        <v>50</v>
      </c>
      <c r="P103" s="19">
        <v>50</v>
      </c>
      <c r="Q103" s="19">
        <v>0</v>
      </c>
      <c r="R103" s="19">
        <v>50</v>
      </c>
      <c r="S103" s="19">
        <v>0</v>
      </c>
      <c r="T103" s="19">
        <v>50</v>
      </c>
      <c r="U103" s="19">
        <v>50</v>
      </c>
      <c r="V103" s="19">
        <v>0</v>
      </c>
      <c r="W103" s="19">
        <v>50</v>
      </c>
      <c r="X103" s="19">
        <f t="shared" si="0"/>
        <v>605</v>
      </c>
      <c r="Y103" s="20">
        <v>235.25</v>
      </c>
      <c r="Z103" s="21">
        <f t="shared" si="1"/>
        <v>142326.25</v>
      </c>
    </row>
    <row r="104" spans="1:26" s="5" customFormat="1" ht="43.5" x14ac:dyDescent="0.25">
      <c r="A104" s="17">
        <v>29</v>
      </c>
      <c r="B104" s="48" t="s">
        <v>61</v>
      </c>
      <c r="C104" s="19" t="s">
        <v>92</v>
      </c>
      <c r="D104" s="19">
        <v>60</v>
      </c>
      <c r="E104" s="19">
        <v>60</v>
      </c>
      <c r="F104" s="19">
        <v>60</v>
      </c>
      <c r="G104" s="19">
        <v>0</v>
      </c>
      <c r="H104" s="19">
        <v>40</v>
      </c>
      <c r="I104" s="19">
        <v>0</v>
      </c>
      <c r="J104" s="19">
        <v>0</v>
      </c>
      <c r="K104" s="19">
        <v>10</v>
      </c>
      <c r="L104" s="19">
        <v>5</v>
      </c>
      <c r="M104" s="19">
        <v>60</v>
      </c>
      <c r="N104" s="19">
        <v>60</v>
      </c>
      <c r="O104" s="19">
        <v>60</v>
      </c>
      <c r="P104" s="19">
        <v>60</v>
      </c>
      <c r="Q104" s="19">
        <v>0</v>
      </c>
      <c r="R104" s="19">
        <v>60</v>
      </c>
      <c r="S104" s="19">
        <v>0</v>
      </c>
      <c r="T104" s="19">
        <v>60</v>
      </c>
      <c r="U104" s="19">
        <v>60</v>
      </c>
      <c r="V104" s="19">
        <v>0</v>
      </c>
      <c r="W104" s="19">
        <v>60</v>
      </c>
      <c r="X104" s="19">
        <f t="shared" si="0"/>
        <v>715</v>
      </c>
      <c r="Y104" s="20">
        <v>361</v>
      </c>
      <c r="Z104" s="21">
        <f t="shared" si="1"/>
        <v>258115</v>
      </c>
    </row>
    <row r="105" spans="1:26" s="5" customFormat="1" ht="29.25" x14ac:dyDescent="0.25">
      <c r="A105" s="17">
        <v>30</v>
      </c>
      <c r="B105" s="48" t="s">
        <v>62</v>
      </c>
      <c r="C105" s="19" t="s">
        <v>92</v>
      </c>
      <c r="D105" s="19">
        <v>30</v>
      </c>
      <c r="E105" s="19">
        <v>30</v>
      </c>
      <c r="F105" s="19">
        <v>30</v>
      </c>
      <c r="G105" s="19">
        <v>0</v>
      </c>
      <c r="H105" s="19">
        <v>40</v>
      </c>
      <c r="I105" s="19">
        <v>0</v>
      </c>
      <c r="J105" s="19">
        <v>0</v>
      </c>
      <c r="K105" s="19">
        <v>10</v>
      </c>
      <c r="L105" s="19">
        <v>5</v>
      </c>
      <c r="M105" s="19">
        <v>30</v>
      </c>
      <c r="N105" s="19">
        <v>30</v>
      </c>
      <c r="O105" s="19">
        <v>30</v>
      </c>
      <c r="P105" s="19">
        <v>30</v>
      </c>
      <c r="Q105" s="19">
        <v>0</v>
      </c>
      <c r="R105" s="19">
        <v>30</v>
      </c>
      <c r="S105" s="19">
        <v>0</v>
      </c>
      <c r="T105" s="19">
        <v>30</v>
      </c>
      <c r="U105" s="19">
        <v>30</v>
      </c>
      <c r="V105" s="19">
        <v>0</v>
      </c>
      <c r="W105" s="19">
        <v>30</v>
      </c>
      <c r="X105" s="19">
        <f t="shared" si="0"/>
        <v>385</v>
      </c>
      <c r="Y105" s="20">
        <v>302.5</v>
      </c>
      <c r="Z105" s="21">
        <f t="shared" si="1"/>
        <v>116462.5</v>
      </c>
    </row>
    <row r="106" spans="1:26" s="5" customFormat="1" ht="29.25" x14ac:dyDescent="0.25">
      <c r="A106" s="17">
        <v>31</v>
      </c>
      <c r="B106" s="48" t="s">
        <v>63</v>
      </c>
      <c r="C106" s="19" t="s">
        <v>92</v>
      </c>
      <c r="D106" s="19">
        <v>20</v>
      </c>
      <c r="E106" s="19">
        <v>20</v>
      </c>
      <c r="F106" s="19">
        <v>20</v>
      </c>
      <c r="G106" s="19">
        <v>0</v>
      </c>
      <c r="H106" s="19">
        <v>20</v>
      </c>
      <c r="I106" s="19">
        <v>0</v>
      </c>
      <c r="J106" s="19">
        <v>0</v>
      </c>
      <c r="K106" s="19">
        <v>10</v>
      </c>
      <c r="L106" s="19">
        <v>5</v>
      </c>
      <c r="M106" s="19">
        <v>20</v>
      </c>
      <c r="N106" s="19">
        <v>20</v>
      </c>
      <c r="O106" s="19">
        <v>20</v>
      </c>
      <c r="P106" s="19">
        <v>20</v>
      </c>
      <c r="Q106" s="19">
        <v>0</v>
      </c>
      <c r="R106" s="19">
        <v>20</v>
      </c>
      <c r="S106" s="19">
        <v>0</v>
      </c>
      <c r="T106" s="19">
        <v>20</v>
      </c>
      <c r="U106" s="19">
        <v>20</v>
      </c>
      <c r="V106" s="19">
        <v>0</v>
      </c>
      <c r="W106" s="19">
        <v>20</v>
      </c>
      <c r="X106" s="19">
        <f t="shared" si="0"/>
        <v>255</v>
      </c>
      <c r="Y106" s="20">
        <v>172.5</v>
      </c>
      <c r="Z106" s="21">
        <f t="shared" si="1"/>
        <v>43987.5</v>
      </c>
    </row>
    <row r="107" spans="1:26" s="5" customFormat="1" ht="29.25" x14ac:dyDescent="0.25">
      <c r="A107" s="17">
        <v>32</v>
      </c>
      <c r="B107" s="48" t="s">
        <v>64</v>
      </c>
      <c r="C107" s="19" t="s">
        <v>92</v>
      </c>
      <c r="D107" s="19">
        <v>20</v>
      </c>
      <c r="E107" s="19">
        <v>20</v>
      </c>
      <c r="F107" s="19">
        <v>20</v>
      </c>
      <c r="G107" s="19">
        <v>5</v>
      </c>
      <c r="H107" s="19">
        <v>20</v>
      </c>
      <c r="I107" s="19">
        <v>0</v>
      </c>
      <c r="J107" s="19">
        <v>0</v>
      </c>
      <c r="K107" s="19">
        <v>10</v>
      </c>
      <c r="L107" s="19">
        <v>4</v>
      </c>
      <c r="M107" s="19">
        <v>20</v>
      </c>
      <c r="N107" s="19">
        <v>20</v>
      </c>
      <c r="O107" s="19">
        <v>20</v>
      </c>
      <c r="P107" s="19">
        <v>20</v>
      </c>
      <c r="Q107" s="19">
        <v>0</v>
      </c>
      <c r="R107" s="19">
        <v>20</v>
      </c>
      <c r="S107" s="19">
        <v>0</v>
      </c>
      <c r="T107" s="19">
        <v>20</v>
      </c>
      <c r="U107" s="19">
        <v>20</v>
      </c>
      <c r="V107" s="19">
        <v>0</v>
      </c>
      <c r="W107" s="19">
        <v>20</v>
      </c>
      <c r="X107" s="19">
        <f t="shared" si="0"/>
        <v>259</v>
      </c>
      <c r="Y107" s="20">
        <v>250.13</v>
      </c>
      <c r="Z107" s="21">
        <f t="shared" si="1"/>
        <v>64783.67</v>
      </c>
    </row>
    <row r="108" spans="1:26" s="5" customFormat="1" ht="29.25" x14ac:dyDescent="0.25">
      <c r="A108" s="17">
        <v>33</v>
      </c>
      <c r="B108" s="49" t="s">
        <v>65</v>
      </c>
      <c r="C108" s="19" t="s">
        <v>92</v>
      </c>
      <c r="D108" s="19">
        <v>80</v>
      </c>
      <c r="E108" s="19">
        <v>80</v>
      </c>
      <c r="F108" s="19">
        <v>80</v>
      </c>
      <c r="G108" s="19">
        <v>0</v>
      </c>
      <c r="H108" s="19">
        <v>50</v>
      </c>
      <c r="I108" s="19">
        <v>0</v>
      </c>
      <c r="J108" s="19">
        <v>0</v>
      </c>
      <c r="K108" s="19">
        <v>30</v>
      </c>
      <c r="L108" s="19">
        <v>20</v>
      </c>
      <c r="M108" s="19">
        <v>80</v>
      </c>
      <c r="N108" s="19">
        <v>80</v>
      </c>
      <c r="O108" s="19">
        <v>80</v>
      </c>
      <c r="P108" s="19">
        <v>80</v>
      </c>
      <c r="Q108" s="19">
        <v>0</v>
      </c>
      <c r="R108" s="19">
        <v>80</v>
      </c>
      <c r="S108" s="19">
        <v>20</v>
      </c>
      <c r="T108" s="19">
        <v>80</v>
      </c>
      <c r="U108" s="19">
        <v>80</v>
      </c>
      <c r="V108" s="19">
        <v>0</v>
      </c>
      <c r="W108" s="19">
        <v>80</v>
      </c>
      <c r="X108" s="19">
        <f t="shared" si="0"/>
        <v>1000</v>
      </c>
      <c r="Y108" s="20">
        <v>400</v>
      </c>
      <c r="Z108" s="21">
        <f t="shared" si="1"/>
        <v>400000</v>
      </c>
    </row>
    <row r="109" spans="1:26" s="5" customFormat="1" ht="29.25" x14ac:dyDescent="0.25">
      <c r="A109" s="17">
        <v>34</v>
      </c>
      <c r="B109" s="48" t="s">
        <v>66</v>
      </c>
      <c r="C109" s="19" t="s">
        <v>92</v>
      </c>
      <c r="D109" s="19">
        <v>50</v>
      </c>
      <c r="E109" s="19">
        <v>50</v>
      </c>
      <c r="F109" s="19">
        <v>50</v>
      </c>
      <c r="G109" s="19">
        <v>0</v>
      </c>
      <c r="H109" s="19">
        <v>50</v>
      </c>
      <c r="I109" s="19">
        <v>0</v>
      </c>
      <c r="J109" s="19">
        <v>0</v>
      </c>
      <c r="K109" s="19">
        <v>20</v>
      </c>
      <c r="L109" s="19">
        <v>20</v>
      </c>
      <c r="M109" s="19">
        <v>50</v>
      </c>
      <c r="N109" s="19">
        <v>50</v>
      </c>
      <c r="O109" s="19">
        <v>50</v>
      </c>
      <c r="P109" s="19">
        <v>50</v>
      </c>
      <c r="Q109" s="19">
        <v>0</v>
      </c>
      <c r="R109" s="19">
        <v>50</v>
      </c>
      <c r="S109" s="19">
        <v>25</v>
      </c>
      <c r="T109" s="19">
        <v>50</v>
      </c>
      <c r="U109" s="19">
        <v>50</v>
      </c>
      <c r="V109" s="19">
        <v>0</v>
      </c>
      <c r="W109" s="19">
        <v>50</v>
      </c>
      <c r="X109" s="19">
        <f t="shared" si="0"/>
        <v>665</v>
      </c>
      <c r="Y109" s="20">
        <v>289</v>
      </c>
      <c r="Z109" s="21">
        <f t="shared" si="1"/>
        <v>192185</v>
      </c>
    </row>
    <row r="110" spans="1:26" s="5" customFormat="1" ht="57.75" x14ac:dyDescent="0.25">
      <c r="A110" s="17">
        <v>35</v>
      </c>
      <c r="B110" s="48" t="s">
        <v>67</v>
      </c>
      <c r="C110" s="19" t="s">
        <v>92</v>
      </c>
      <c r="D110" s="19">
        <v>50</v>
      </c>
      <c r="E110" s="19">
        <v>50</v>
      </c>
      <c r="F110" s="19">
        <v>50</v>
      </c>
      <c r="G110" s="19">
        <v>0</v>
      </c>
      <c r="H110" s="19">
        <v>650</v>
      </c>
      <c r="I110" s="19">
        <v>0</v>
      </c>
      <c r="J110" s="19">
        <v>0</v>
      </c>
      <c r="K110" s="19">
        <v>20</v>
      </c>
      <c r="L110" s="19">
        <v>10</v>
      </c>
      <c r="M110" s="19">
        <v>50</v>
      </c>
      <c r="N110" s="19">
        <v>50</v>
      </c>
      <c r="O110" s="19">
        <v>50</v>
      </c>
      <c r="P110" s="19">
        <v>50</v>
      </c>
      <c r="Q110" s="19">
        <v>0</v>
      </c>
      <c r="R110" s="19">
        <v>50</v>
      </c>
      <c r="S110" s="19">
        <v>5</v>
      </c>
      <c r="T110" s="19">
        <v>50</v>
      </c>
      <c r="U110" s="19">
        <v>50</v>
      </c>
      <c r="V110" s="19">
        <v>0</v>
      </c>
      <c r="W110" s="19">
        <v>50</v>
      </c>
      <c r="X110" s="19">
        <f t="shared" si="0"/>
        <v>1235</v>
      </c>
      <c r="Y110" s="20">
        <v>137.75</v>
      </c>
      <c r="Z110" s="21">
        <f t="shared" si="1"/>
        <v>170121.25</v>
      </c>
    </row>
    <row r="111" spans="1:26" s="5" customFormat="1" ht="72" x14ac:dyDescent="0.25">
      <c r="A111" s="17">
        <v>36</v>
      </c>
      <c r="B111" s="48" t="s">
        <v>68</v>
      </c>
      <c r="C111" s="19" t="s">
        <v>92</v>
      </c>
      <c r="D111" s="19">
        <v>30</v>
      </c>
      <c r="E111" s="19">
        <v>30</v>
      </c>
      <c r="F111" s="19">
        <v>30</v>
      </c>
      <c r="G111" s="19">
        <v>0</v>
      </c>
      <c r="H111" s="19">
        <v>120</v>
      </c>
      <c r="I111" s="19">
        <v>0</v>
      </c>
      <c r="J111" s="19">
        <v>0</v>
      </c>
      <c r="K111" s="19">
        <v>10</v>
      </c>
      <c r="L111" s="19">
        <v>5</v>
      </c>
      <c r="M111" s="19">
        <v>30</v>
      </c>
      <c r="N111" s="19">
        <v>30</v>
      </c>
      <c r="O111" s="19">
        <v>30</v>
      </c>
      <c r="P111" s="19">
        <v>30</v>
      </c>
      <c r="Q111" s="19">
        <v>0</v>
      </c>
      <c r="R111" s="19">
        <v>30</v>
      </c>
      <c r="S111" s="19">
        <v>2</v>
      </c>
      <c r="T111" s="19">
        <v>30</v>
      </c>
      <c r="U111" s="19">
        <v>30</v>
      </c>
      <c r="V111" s="19">
        <v>0</v>
      </c>
      <c r="W111" s="19">
        <v>30</v>
      </c>
      <c r="X111" s="19">
        <f t="shared" si="0"/>
        <v>467</v>
      </c>
      <c r="Y111" s="20">
        <v>175.88</v>
      </c>
      <c r="Z111" s="21">
        <f t="shared" si="1"/>
        <v>82135.959999999992</v>
      </c>
    </row>
    <row r="112" spans="1:26" s="5" customFormat="1" ht="72" x14ac:dyDescent="0.25">
      <c r="A112" s="17">
        <v>37</v>
      </c>
      <c r="B112" s="48" t="s">
        <v>69</v>
      </c>
      <c r="C112" s="19" t="s">
        <v>94</v>
      </c>
      <c r="D112" s="19">
        <v>12</v>
      </c>
      <c r="E112" s="19">
        <v>12</v>
      </c>
      <c r="F112" s="19">
        <v>12</v>
      </c>
      <c r="G112" s="19">
        <v>0</v>
      </c>
      <c r="H112" s="19">
        <v>12</v>
      </c>
      <c r="I112" s="19">
        <v>0</v>
      </c>
      <c r="J112" s="19">
        <v>0</v>
      </c>
      <c r="K112" s="19">
        <v>12</v>
      </c>
      <c r="L112" s="19">
        <v>3</v>
      </c>
      <c r="M112" s="19">
        <v>12</v>
      </c>
      <c r="N112" s="19">
        <v>12</v>
      </c>
      <c r="O112" s="19">
        <v>12</v>
      </c>
      <c r="P112" s="19">
        <v>12</v>
      </c>
      <c r="Q112" s="19">
        <v>0</v>
      </c>
      <c r="R112" s="19">
        <v>12</v>
      </c>
      <c r="S112" s="19">
        <v>0</v>
      </c>
      <c r="T112" s="19">
        <v>12</v>
      </c>
      <c r="U112" s="19">
        <v>12</v>
      </c>
      <c r="V112" s="19">
        <v>0</v>
      </c>
      <c r="W112" s="19">
        <v>12</v>
      </c>
      <c r="X112" s="19">
        <f t="shared" si="0"/>
        <v>159</v>
      </c>
      <c r="Y112" s="20">
        <v>3291.25</v>
      </c>
      <c r="Z112" s="21">
        <f t="shared" si="1"/>
        <v>523308.75</v>
      </c>
    </row>
    <row r="113" spans="1:26" s="5" customFormat="1" ht="57.75" x14ac:dyDescent="0.25">
      <c r="A113" s="17">
        <v>38</v>
      </c>
      <c r="B113" s="48" t="s">
        <v>70</v>
      </c>
      <c r="C113" s="19" t="s">
        <v>16</v>
      </c>
      <c r="D113" s="19">
        <v>200</v>
      </c>
      <c r="E113" s="19">
        <v>200</v>
      </c>
      <c r="F113" s="19">
        <v>200</v>
      </c>
      <c r="G113" s="19">
        <v>0</v>
      </c>
      <c r="H113" s="19">
        <v>200</v>
      </c>
      <c r="I113" s="19">
        <v>0</v>
      </c>
      <c r="J113" s="19">
        <v>0</v>
      </c>
      <c r="K113" s="19">
        <v>80</v>
      </c>
      <c r="L113" s="19">
        <v>20</v>
      </c>
      <c r="M113" s="19">
        <v>200</v>
      </c>
      <c r="N113" s="19">
        <v>200</v>
      </c>
      <c r="O113" s="19">
        <v>200</v>
      </c>
      <c r="P113" s="19">
        <v>50</v>
      </c>
      <c r="Q113" s="19">
        <v>0</v>
      </c>
      <c r="R113" s="19">
        <v>200</v>
      </c>
      <c r="S113" s="19">
        <v>100</v>
      </c>
      <c r="T113" s="19">
        <v>200</v>
      </c>
      <c r="U113" s="19">
        <v>200</v>
      </c>
      <c r="V113" s="19">
        <v>0</v>
      </c>
      <c r="W113" s="19">
        <v>200</v>
      </c>
      <c r="X113" s="19">
        <f t="shared" si="0"/>
        <v>2450</v>
      </c>
      <c r="Y113" s="20">
        <v>47.5</v>
      </c>
      <c r="Z113" s="21">
        <f t="shared" si="1"/>
        <v>116375</v>
      </c>
    </row>
    <row r="114" spans="1:26" s="5" customFormat="1" ht="45" x14ac:dyDescent="0.25">
      <c r="A114" s="17">
        <v>39</v>
      </c>
      <c r="B114" s="30" t="s">
        <v>71</v>
      </c>
      <c r="C114" s="19" t="s">
        <v>95</v>
      </c>
      <c r="D114" s="19">
        <v>15</v>
      </c>
      <c r="E114" s="19">
        <v>15</v>
      </c>
      <c r="F114" s="19">
        <v>15</v>
      </c>
      <c r="G114" s="19">
        <v>0</v>
      </c>
      <c r="H114" s="19">
        <v>15</v>
      </c>
      <c r="I114" s="19">
        <v>50</v>
      </c>
      <c r="J114" s="19">
        <v>0</v>
      </c>
      <c r="K114" s="19">
        <v>0</v>
      </c>
      <c r="L114" s="19">
        <v>0</v>
      </c>
      <c r="M114" s="19">
        <v>15</v>
      </c>
      <c r="N114" s="19">
        <v>15</v>
      </c>
      <c r="O114" s="19">
        <v>15</v>
      </c>
      <c r="P114" s="19">
        <v>15</v>
      </c>
      <c r="Q114" s="19">
        <v>0</v>
      </c>
      <c r="R114" s="19">
        <v>15</v>
      </c>
      <c r="S114" s="19">
        <v>0</v>
      </c>
      <c r="T114" s="19">
        <v>15</v>
      </c>
      <c r="U114" s="19">
        <v>15</v>
      </c>
      <c r="V114" s="19">
        <v>0</v>
      </c>
      <c r="W114" s="19">
        <v>15</v>
      </c>
      <c r="X114" s="19">
        <f t="shared" si="0"/>
        <v>230</v>
      </c>
      <c r="Y114" s="20">
        <v>205</v>
      </c>
      <c r="Z114" s="21">
        <f t="shared" si="1"/>
        <v>47150</v>
      </c>
    </row>
    <row r="115" spans="1:26" s="5" customFormat="1" ht="43.5" x14ac:dyDescent="0.25">
      <c r="A115" s="17">
        <v>40</v>
      </c>
      <c r="B115" s="48" t="s">
        <v>72</v>
      </c>
      <c r="C115" s="19" t="s">
        <v>95</v>
      </c>
      <c r="D115" s="19">
        <v>15</v>
      </c>
      <c r="E115" s="19">
        <v>15</v>
      </c>
      <c r="F115" s="19">
        <v>15</v>
      </c>
      <c r="G115" s="19">
        <v>0</v>
      </c>
      <c r="H115" s="19">
        <v>15</v>
      </c>
      <c r="I115" s="19">
        <v>50</v>
      </c>
      <c r="J115" s="19">
        <v>0</v>
      </c>
      <c r="K115" s="19">
        <v>0</v>
      </c>
      <c r="L115" s="19">
        <v>0</v>
      </c>
      <c r="M115" s="19">
        <v>15</v>
      </c>
      <c r="N115" s="19">
        <v>15</v>
      </c>
      <c r="O115" s="19">
        <v>15</v>
      </c>
      <c r="P115" s="19">
        <v>15</v>
      </c>
      <c r="Q115" s="19">
        <v>0</v>
      </c>
      <c r="R115" s="19">
        <v>15</v>
      </c>
      <c r="S115" s="19">
        <v>0</v>
      </c>
      <c r="T115" s="19">
        <v>15</v>
      </c>
      <c r="U115" s="19">
        <v>15</v>
      </c>
      <c r="V115" s="19">
        <v>0</v>
      </c>
      <c r="W115" s="19">
        <v>15</v>
      </c>
      <c r="X115" s="19">
        <f t="shared" si="0"/>
        <v>230</v>
      </c>
      <c r="Y115" s="20">
        <v>356.75</v>
      </c>
      <c r="Z115" s="21">
        <f t="shared" si="1"/>
        <v>82052.5</v>
      </c>
    </row>
    <row r="116" spans="1:26" s="5" customFormat="1" ht="57.75" x14ac:dyDescent="0.25">
      <c r="A116" s="17">
        <v>41</v>
      </c>
      <c r="B116" s="48" t="s">
        <v>73</v>
      </c>
      <c r="C116" s="19" t="s">
        <v>95</v>
      </c>
      <c r="D116" s="19">
        <v>20</v>
      </c>
      <c r="E116" s="19">
        <v>20</v>
      </c>
      <c r="F116" s="19">
        <v>20</v>
      </c>
      <c r="G116" s="19">
        <v>0</v>
      </c>
      <c r="H116" s="19">
        <v>20</v>
      </c>
      <c r="I116" s="19">
        <v>20</v>
      </c>
      <c r="J116" s="19">
        <v>0</v>
      </c>
      <c r="K116" s="19">
        <v>0</v>
      </c>
      <c r="L116" s="19">
        <v>0</v>
      </c>
      <c r="M116" s="19">
        <v>20</v>
      </c>
      <c r="N116" s="19">
        <v>20</v>
      </c>
      <c r="O116" s="19">
        <v>20</v>
      </c>
      <c r="P116" s="19">
        <v>20</v>
      </c>
      <c r="Q116" s="19">
        <v>0</v>
      </c>
      <c r="R116" s="19">
        <v>20</v>
      </c>
      <c r="S116" s="19">
        <v>0</v>
      </c>
      <c r="T116" s="19">
        <v>20</v>
      </c>
      <c r="U116" s="19">
        <v>20</v>
      </c>
      <c r="V116" s="19">
        <v>0</v>
      </c>
      <c r="W116" s="19">
        <v>20</v>
      </c>
      <c r="X116" s="19">
        <f t="shared" si="0"/>
        <v>260</v>
      </c>
      <c r="Y116" s="20">
        <v>595</v>
      </c>
      <c r="Z116" s="21">
        <f t="shared" si="1"/>
        <v>154700</v>
      </c>
    </row>
    <row r="117" spans="1:26" s="5" customFormat="1" ht="57.75" x14ac:dyDescent="0.25">
      <c r="A117" s="17">
        <v>42</v>
      </c>
      <c r="B117" s="49" t="s">
        <v>74</v>
      </c>
      <c r="C117" s="19" t="s">
        <v>95</v>
      </c>
      <c r="D117" s="19">
        <v>20</v>
      </c>
      <c r="E117" s="19">
        <v>20</v>
      </c>
      <c r="F117" s="19">
        <v>20</v>
      </c>
      <c r="G117" s="19">
        <v>0</v>
      </c>
      <c r="H117" s="19">
        <v>20</v>
      </c>
      <c r="I117" s="19">
        <v>20</v>
      </c>
      <c r="J117" s="19">
        <v>0</v>
      </c>
      <c r="K117" s="19">
        <v>0</v>
      </c>
      <c r="L117" s="19">
        <v>0</v>
      </c>
      <c r="M117" s="19">
        <v>20</v>
      </c>
      <c r="N117" s="19">
        <v>20</v>
      </c>
      <c r="O117" s="19">
        <v>20</v>
      </c>
      <c r="P117" s="19">
        <v>20</v>
      </c>
      <c r="Q117" s="19">
        <v>0</v>
      </c>
      <c r="R117" s="19">
        <v>20</v>
      </c>
      <c r="S117" s="19">
        <v>0</v>
      </c>
      <c r="T117" s="19">
        <v>20</v>
      </c>
      <c r="U117" s="19">
        <v>20</v>
      </c>
      <c r="V117" s="19">
        <v>0</v>
      </c>
      <c r="W117" s="19">
        <v>20</v>
      </c>
      <c r="X117" s="19">
        <f t="shared" si="0"/>
        <v>260</v>
      </c>
      <c r="Y117" s="20">
        <v>1162.5</v>
      </c>
      <c r="Z117" s="21">
        <f t="shared" si="1"/>
        <v>302250</v>
      </c>
    </row>
    <row r="118" spans="1:26" s="5" customFormat="1" ht="72" x14ac:dyDescent="0.25">
      <c r="A118" s="17">
        <v>43</v>
      </c>
      <c r="B118" s="48" t="s">
        <v>75</v>
      </c>
      <c r="C118" s="19" t="s">
        <v>95</v>
      </c>
      <c r="D118" s="19">
        <v>30</v>
      </c>
      <c r="E118" s="19">
        <v>30</v>
      </c>
      <c r="F118" s="19">
        <v>30</v>
      </c>
      <c r="G118" s="19">
        <v>0</v>
      </c>
      <c r="H118" s="19">
        <v>30</v>
      </c>
      <c r="I118" s="19">
        <v>30</v>
      </c>
      <c r="J118" s="19">
        <v>0</v>
      </c>
      <c r="K118" s="19">
        <v>0</v>
      </c>
      <c r="L118" s="19">
        <v>0</v>
      </c>
      <c r="M118" s="19">
        <v>30</v>
      </c>
      <c r="N118" s="19">
        <v>30</v>
      </c>
      <c r="O118" s="19">
        <v>30</v>
      </c>
      <c r="P118" s="19">
        <v>30</v>
      </c>
      <c r="Q118" s="19">
        <v>0</v>
      </c>
      <c r="R118" s="19">
        <v>30</v>
      </c>
      <c r="S118" s="19">
        <v>0</v>
      </c>
      <c r="T118" s="19">
        <v>30</v>
      </c>
      <c r="U118" s="19">
        <v>30</v>
      </c>
      <c r="V118" s="19">
        <v>0</v>
      </c>
      <c r="W118" s="19">
        <v>30</v>
      </c>
      <c r="X118" s="19">
        <f t="shared" si="0"/>
        <v>390</v>
      </c>
      <c r="Y118" s="20">
        <v>296.25</v>
      </c>
      <c r="Z118" s="21">
        <f t="shared" si="1"/>
        <v>115537.5</v>
      </c>
    </row>
    <row r="119" spans="1:26" s="5" customFormat="1" ht="72" x14ac:dyDescent="0.25">
      <c r="A119" s="17">
        <v>44</v>
      </c>
      <c r="B119" s="48" t="s">
        <v>76</v>
      </c>
      <c r="C119" s="19" t="s">
        <v>95</v>
      </c>
      <c r="D119" s="19">
        <v>30</v>
      </c>
      <c r="E119" s="19">
        <v>30</v>
      </c>
      <c r="F119" s="19">
        <v>30</v>
      </c>
      <c r="G119" s="19">
        <v>0</v>
      </c>
      <c r="H119" s="19">
        <v>30</v>
      </c>
      <c r="I119" s="19">
        <v>30</v>
      </c>
      <c r="J119" s="19">
        <v>0</v>
      </c>
      <c r="K119" s="19">
        <v>0</v>
      </c>
      <c r="L119" s="19">
        <v>0</v>
      </c>
      <c r="M119" s="19">
        <v>30</v>
      </c>
      <c r="N119" s="19">
        <v>30</v>
      </c>
      <c r="O119" s="19">
        <v>30</v>
      </c>
      <c r="P119" s="19">
        <v>30</v>
      </c>
      <c r="Q119" s="19">
        <v>0</v>
      </c>
      <c r="R119" s="19">
        <v>30</v>
      </c>
      <c r="S119" s="19">
        <v>0</v>
      </c>
      <c r="T119" s="19">
        <v>30</v>
      </c>
      <c r="U119" s="19">
        <v>30</v>
      </c>
      <c r="V119" s="19">
        <v>0</v>
      </c>
      <c r="W119" s="19">
        <v>30</v>
      </c>
      <c r="X119" s="19">
        <f t="shared" si="0"/>
        <v>390</v>
      </c>
      <c r="Y119" s="20">
        <v>236.25</v>
      </c>
      <c r="Z119" s="21">
        <f t="shared" si="1"/>
        <v>92137.5</v>
      </c>
    </row>
    <row r="120" spans="1:26" s="5" customFormat="1" ht="43.5" x14ac:dyDescent="0.25">
      <c r="A120" s="17">
        <v>45</v>
      </c>
      <c r="B120" s="48" t="s">
        <v>77</v>
      </c>
      <c r="C120" s="19" t="s">
        <v>16</v>
      </c>
      <c r="D120" s="19">
        <v>40</v>
      </c>
      <c r="E120" s="19">
        <v>40</v>
      </c>
      <c r="F120" s="19">
        <v>40</v>
      </c>
      <c r="G120" s="19">
        <v>0</v>
      </c>
      <c r="H120" s="19">
        <v>40</v>
      </c>
      <c r="I120" s="19">
        <v>0</v>
      </c>
      <c r="J120" s="19">
        <v>0</v>
      </c>
      <c r="K120" s="19">
        <v>40</v>
      </c>
      <c r="L120" s="19">
        <v>10</v>
      </c>
      <c r="M120" s="19">
        <v>40</v>
      </c>
      <c r="N120" s="19">
        <v>40</v>
      </c>
      <c r="O120" s="19">
        <v>40</v>
      </c>
      <c r="P120" s="19">
        <v>40</v>
      </c>
      <c r="Q120" s="19">
        <v>0</v>
      </c>
      <c r="R120" s="19">
        <v>40</v>
      </c>
      <c r="S120" s="19">
        <v>20</v>
      </c>
      <c r="T120" s="19">
        <v>40</v>
      </c>
      <c r="U120" s="19">
        <v>40</v>
      </c>
      <c r="V120" s="19">
        <v>0</v>
      </c>
      <c r="W120" s="19">
        <v>40</v>
      </c>
      <c r="X120" s="19">
        <f t="shared" si="0"/>
        <v>550</v>
      </c>
      <c r="Y120" s="20">
        <v>40</v>
      </c>
      <c r="Z120" s="21">
        <f t="shared" si="1"/>
        <v>22000</v>
      </c>
    </row>
    <row r="121" spans="1:26" s="5" customFormat="1" ht="29.25" x14ac:dyDescent="0.25">
      <c r="A121" s="17">
        <v>46</v>
      </c>
      <c r="B121" s="48" t="s">
        <v>78</v>
      </c>
      <c r="C121" s="19" t="s">
        <v>16</v>
      </c>
      <c r="D121" s="19">
        <v>1000</v>
      </c>
      <c r="E121" s="19">
        <v>1000</v>
      </c>
      <c r="F121" s="19">
        <v>1000</v>
      </c>
      <c r="G121" s="19">
        <v>0</v>
      </c>
      <c r="H121" s="19">
        <v>1000</v>
      </c>
      <c r="I121" s="19">
        <v>0</v>
      </c>
      <c r="J121" s="19">
        <v>0</v>
      </c>
      <c r="K121" s="19">
        <v>300</v>
      </c>
      <c r="L121" s="19">
        <v>200</v>
      </c>
      <c r="M121" s="19">
        <v>1000</v>
      </c>
      <c r="N121" s="19">
        <v>1000</v>
      </c>
      <c r="O121" s="19">
        <v>1000</v>
      </c>
      <c r="P121" s="19">
        <v>1000</v>
      </c>
      <c r="Q121" s="19">
        <v>0</v>
      </c>
      <c r="R121" s="19">
        <v>1000</v>
      </c>
      <c r="S121" s="19">
        <v>100</v>
      </c>
      <c r="T121" s="19">
        <v>1000</v>
      </c>
      <c r="U121" s="19">
        <v>1000</v>
      </c>
      <c r="V121" s="19">
        <v>0</v>
      </c>
      <c r="W121" s="19">
        <v>1000</v>
      </c>
      <c r="X121" s="19">
        <f t="shared" si="0"/>
        <v>12600</v>
      </c>
      <c r="Y121" s="20">
        <v>66.25</v>
      </c>
      <c r="Z121" s="21">
        <f t="shared" si="1"/>
        <v>834750</v>
      </c>
    </row>
    <row r="122" spans="1:26" s="5" customFormat="1" ht="43.5" x14ac:dyDescent="0.25">
      <c r="A122" s="17">
        <v>47</v>
      </c>
      <c r="B122" s="48" t="s">
        <v>79</v>
      </c>
      <c r="C122" s="19" t="s">
        <v>16</v>
      </c>
      <c r="D122" s="19">
        <v>1000</v>
      </c>
      <c r="E122" s="19">
        <v>1000</v>
      </c>
      <c r="F122" s="19">
        <v>1000</v>
      </c>
      <c r="G122" s="19">
        <v>0</v>
      </c>
      <c r="H122" s="19">
        <v>1000</v>
      </c>
      <c r="I122" s="19">
        <v>0</v>
      </c>
      <c r="J122" s="19">
        <v>0</v>
      </c>
      <c r="K122" s="19">
        <v>300</v>
      </c>
      <c r="L122" s="19">
        <v>200</v>
      </c>
      <c r="M122" s="19">
        <v>1000</v>
      </c>
      <c r="N122" s="19">
        <v>1000</v>
      </c>
      <c r="O122" s="19">
        <v>1000</v>
      </c>
      <c r="P122" s="19">
        <v>1000</v>
      </c>
      <c r="Q122" s="19">
        <v>0</v>
      </c>
      <c r="R122" s="19">
        <v>1000</v>
      </c>
      <c r="S122" s="19">
        <v>100</v>
      </c>
      <c r="T122" s="19">
        <v>1000</v>
      </c>
      <c r="U122" s="19">
        <v>1000</v>
      </c>
      <c r="V122" s="19">
        <v>0</v>
      </c>
      <c r="W122" s="19">
        <v>1000</v>
      </c>
      <c r="X122" s="19">
        <f t="shared" si="0"/>
        <v>12600</v>
      </c>
      <c r="Y122" s="20">
        <v>76.25</v>
      </c>
      <c r="Z122" s="21">
        <f t="shared" si="1"/>
        <v>960750</v>
      </c>
    </row>
    <row r="123" spans="1:26" s="5" customFormat="1" ht="43.5" x14ac:dyDescent="0.25">
      <c r="A123" s="17">
        <v>48</v>
      </c>
      <c r="B123" s="48" t="s">
        <v>80</v>
      </c>
      <c r="C123" s="19" t="s">
        <v>16</v>
      </c>
      <c r="D123" s="19">
        <v>200</v>
      </c>
      <c r="E123" s="19">
        <v>200</v>
      </c>
      <c r="F123" s="19">
        <v>200</v>
      </c>
      <c r="G123" s="19">
        <v>0</v>
      </c>
      <c r="H123" s="19">
        <v>100</v>
      </c>
      <c r="I123" s="19">
        <v>0</v>
      </c>
      <c r="J123" s="19">
        <v>0</v>
      </c>
      <c r="K123" s="19">
        <v>200</v>
      </c>
      <c r="L123" s="19">
        <v>0</v>
      </c>
      <c r="M123" s="19">
        <v>200</v>
      </c>
      <c r="N123" s="19">
        <v>200</v>
      </c>
      <c r="O123" s="19">
        <v>200</v>
      </c>
      <c r="P123" s="19">
        <v>200</v>
      </c>
      <c r="Q123" s="19">
        <v>0</v>
      </c>
      <c r="R123" s="19">
        <v>200</v>
      </c>
      <c r="S123" s="19">
        <v>50</v>
      </c>
      <c r="T123" s="19">
        <v>200</v>
      </c>
      <c r="U123" s="19">
        <v>200</v>
      </c>
      <c r="V123" s="19">
        <v>0</v>
      </c>
      <c r="W123" s="19">
        <v>200</v>
      </c>
      <c r="X123" s="19">
        <f t="shared" si="0"/>
        <v>2550</v>
      </c>
      <c r="Y123" s="20">
        <v>116.25</v>
      </c>
      <c r="Z123" s="21">
        <f t="shared" si="1"/>
        <v>296437.5</v>
      </c>
    </row>
    <row r="124" spans="1:26" s="5" customFormat="1" ht="29.25" x14ac:dyDescent="0.25">
      <c r="A124" s="17">
        <v>49</v>
      </c>
      <c r="B124" s="49" t="s">
        <v>81</v>
      </c>
      <c r="C124" s="19" t="s">
        <v>16</v>
      </c>
      <c r="D124" s="19">
        <v>200</v>
      </c>
      <c r="E124" s="19">
        <v>200</v>
      </c>
      <c r="F124" s="19">
        <v>200</v>
      </c>
      <c r="G124" s="19">
        <v>0</v>
      </c>
      <c r="H124" s="19">
        <v>100</v>
      </c>
      <c r="I124" s="19">
        <v>0</v>
      </c>
      <c r="J124" s="19">
        <v>0</v>
      </c>
      <c r="K124" s="19">
        <v>200</v>
      </c>
      <c r="L124" s="19">
        <v>0</v>
      </c>
      <c r="M124" s="19">
        <v>200</v>
      </c>
      <c r="N124" s="19">
        <v>200</v>
      </c>
      <c r="O124" s="19">
        <v>200</v>
      </c>
      <c r="P124" s="19">
        <v>200</v>
      </c>
      <c r="Q124" s="19">
        <v>0</v>
      </c>
      <c r="R124" s="19">
        <v>200</v>
      </c>
      <c r="S124" s="19">
        <v>0</v>
      </c>
      <c r="T124" s="19">
        <v>200</v>
      </c>
      <c r="U124" s="19">
        <v>200</v>
      </c>
      <c r="V124" s="19">
        <v>0</v>
      </c>
      <c r="W124" s="19">
        <v>200</v>
      </c>
      <c r="X124" s="19">
        <f t="shared" si="0"/>
        <v>2500</v>
      </c>
      <c r="Y124" s="20">
        <v>457.5</v>
      </c>
      <c r="Z124" s="21">
        <f t="shared" si="1"/>
        <v>1143750</v>
      </c>
    </row>
    <row r="125" spans="1:26" s="5" customFormat="1" ht="57.75" x14ac:dyDescent="0.25">
      <c r="A125" s="17">
        <v>50</v>
      </c>
      <c r="B125" s="48" t="s">
        <v>82</v>
      </c>
      <c r="C125" s="19" t="s">
        <v>16</v>
      </c>
      <c r="D125" s="19">
        <v>100</v>
      </c>
      <c r="E125" s="19">
        <v>100</v>
      </c>
      <c r="F125" s="19">
        <v>100</v>
      </c>
      <c r="G125" s="19">
        <v>0</v>
      </c>
      <c r="H125" s="19">
        <v>100</v>
      </c>
      <c r="I125" s="19">
        <v>0</v>
      </c>
      <c r="J125" s="19">
        <v>0</v>
      </c>
      <c r="K125" s="19">
        <v>100</v>
      </c>
      <c r="L125" s="19">
        <v>20</v>
      </c>
      <c r="M125" s="19">
        <v>100</v>
      </c>
      <c r="N125" s="19">
        <v>100</v>
      </c>
      <c r="O125" s="19">
        <v>100</v>
      </c>
      <c r="P125" s="19">
        <v>100</v>
      </c>
      <c r="Q125" s="19">
        <v>0</v>
      </c>
      <c r="R125" s="19">
        <v>100</v>
      </c>
      <c r="S125" s="19">
        <v>0</v>
      </c>
      <c r="T125" s="19">
        <v>100</v>
      </c>
      <c r="U125" s="19">
        <v>100</v>
      </c>
      <c r="V125" s="19">
        <v>0</v>
      </c>
      <c r="W125" s="19">
        <v>100</v>
      </c>
      <c r="X125" s="19">
        <f t="shared" si="0"/>
        <v>1320</v>
      </c>
      <c r="Y125" s="20">
        <v>125.75</v>
      </c>
      <c r="Z125" s="21">
        <f t="shared" si="1"/>
        <v>165990</v>
      </c>
    </row>
    <row r="126" spans="1:26" s="5" customFormat="1" ht="57.75" x14ac:dyDescent="0.25">
      <c r="A126" s="17">
        <v>51</v>
      </c>
      <c r="B126" s="48" t="s">
        <v>83</v>
      </c>
      <c r="C126" s="19" t="s">
        <v>16</v>
      </c>
      <c r="D126" s="19">
        <v>30</v>
      </c>
      <c r="E126" s="19">
        <v>30</v>
      </c>
      <c r="F126" s="19">
        <v>30</v>
      </c>
      <c r="G126" s="19">
        <v>0</v>
      </c>
      <c r="H126" s="19">
        <v>30</v>
      </c>
      <c r="I126" s="19">
        <v>0</v>
      </c>
      <c r="J126" s="19">
        <v>0</v>
      </c>
      <c r="K126" s="19">
        <v>30</v>
      </c>
      <c r="L126" s="19">
        <v>15</v>
      </c>
      <c r="M126" s="19">
        <v>30</v>
      </c>
      <c r="N126" s="19">
        <v>30</v>
      </c>
      <c r="O126" s="19">
        <v>30</v>
      </c>
      <c r="P126" s="19">
        <v>30</v>
      </c>
      <c r="Q126" s="19">
        <v>0</v>
      </c>
      <c r="R126" s="19">
        <v>30</v>
      </c>
      <c r="S126" s="19">
        <v>0</v>
      </c>
      <c r="T126" s="19">
        <v>30</v>
      </c>
      <c r="U126" s="19">
        <v>30</v>
      </c>
      <c r="V126" s="19">
        <v>0</v>
      </c>
      <c r="W126" s="19">
        <v>30</v>
      </c>
      <c r="X126" s="19">
        <f t="shared" si="0"/>
        <v>405</v>
      </c>
      <c r="Y126" s="20">
        <v>138.75</v>
      </c>
      <c r="Z126" s="21">
        <f t="shared" si="1"/>
        <v>56193.75</v>
      </c>
    </row>
    <row r="127" spans="1:26" s="5" customFormat="1" ht="29.25" x14ac:dyDescent="0.25">
      <c r="A127" s="17">
        <v>52</v>
      </c>
      <c r="B127" s="48" t="s">
        <v>84</v>
      </c>
      <c r="C127" s="19" t="s">
        <v>16</v>
      </c>
      <c r="D127" s="19">
        <v>35</v>
      </c>
      <c r="E127" s="19">
        <v>35</v>
      </c>
      <c r="F127" s="19">
        <v>35</v>
      </c>
      <c r="G127" s="19">
        <v>0</v>
      </c>
      <c r="H127" s="19">
        <v>0</v>
      </c>
      <c r="I127" s="19">
        <v>0</v>
      </c>
      <c r="J127" s="19">
        <v>0</v>
      </c>
      <c r="K127" s="19">
        <v>15</v>
      </c>
      <c r="L127" s="19">
        <v>10</v>
      </c>
      <c r="M127" s="19">
        <v>35</v>
      </c>
      <c r="N127" s="19">
        <v>35</v>
      </c>
      <c r="O127" s="19">
        <v>35</v>
      </c>
      <c r="P127" s="19">
        <v>10</v>
      </c>
      <c r="Q127" s="19">
        <v>0</v>
      </c>
      <c r="R127" s="19">
        <v>35</v>
      </c>
      <c r="S127" s="19">
        <v>0</v>
      </c>
      <c r="T127" s="19">
        <v>35</v>
      </c>
      <c r="U127" s="19">
        <v>35</v>
      </c>
      <c r="V127" s="19">
        <v>0</v>
      </c>
      <c r="W127" s="19">
        <v>35</v>
      </c>
      <c r="X127" s="19">
        <f t="shared" si="0"/>
        <v>385</v>
      </c>
      <c r="Y127" s="20">
        <v>216.25</v>
      </c>
      <c r="Z127" s="21">
        <f t="shared" si="1"/>
        <v>83256.25</v>
      </c>
    </row>
    <row r="128" spans="1:26" s="5" customFormat="1" ht="131.25" customHeight="1" x14ac:dyDescent="0.25">
      <c r="A128" s="17">
        <v>53</v>
      </c>
      <c r="B128" s="48" t="s">
        <v>85</v>
      </c>
      <c r="C128" s="19" t="s">
        <v>92</v>
      </c>
      <c r="D128" s="19">
        <v>45</v>
      </c>
      <c r="E128" s="19">
        <v>45</v>
      </c>
      <c r="F128" s="19">
        <v>45</v>
      </c>
      <c r="G128" s="19">
        <v>5</v>
      </c>
      <c r="H128" s="19">
        <v>20</v>
      </c>
      <c r="I128" s="19">
        <v>60</v>
      </c>
      <c r="J128" s="19">
        <v>10</v>
      </c>
      <c r="K128" s="19">
        <v>15</v>
      </c>
      <c r="L128" s="19">
        <v>10</v>
      </c>
      <c r="M128" s="19">
        <v>45</v>
      </c>
      <c r="N128" s="19">
        <v>45</v>
      </c>
      <c r="O128" s="19">
        <v>45</v>
      </c>
      <c r="P128" s="19">
        <v>45</v>
      </c>
      <c r="Q128" s="19">
        <v>0</v>
      </c>
      <c r="R128" s="19">
        <v>45</v>
      </c>
      <c r="S128" s="19">
        <v>2</v>
      </c>
      <c r="T128" s="19">
        <v>45</v>
      </c>
      <c r="U128" s="19">
        <v>45</v>
      </c>
      <c r="V128" s="19">
        <v>0</v>
      </c>
      <c r="W128" s="19">
        <v>45</v>
      </c>
      <c r="X128" s="19">
        <f t="shared" si="0"/>
        <v>617</v>
      </c>
      <c r="Y128" s="20">
        <v>5302.5</v>
      </c>
      <c r="Z128" s="21">
        <f t="shared" si="1"/>
        <v>3271642.5</v>
      </c>
    </row>
    <row r="129" spans="1:27" s="5" customFormat="1" ht="72" x14ac:dyDescent="0.25">
      <c r="A129" s="17">
        <v>54</v>
      </c>
      <c r="B129" s="48" t="s">
        <v>86</v>
      </c>
      <c r="C129" s="19" t="s">
        <v>16</v>
      </c>
      <c r="D129" s="19">
        <v>150</v>
      </c>
      <c r="E129" s="19">
        <v>150</v>
      </c>
      <c r="F129" s="19">
        <v>150</v>
      </c>
      <c r="G129" s="19">
        <v>0</v>
      </c>
      <c r="H129" s="19">
        <v>150</v>
      </c>
      <c r="I129" s="19">
        <v>0</v>
      </c>
      <c r="J129" s="19">
        <v>0</v>
      </c>
      <c r="K129" s="19">
        <v>50</v>
      </c>
      <c r="L129" s="19">
        <v>0</v>
      </c>
      <c r="M129" s="19">
        <v>150</v>
      </c>
      <c r="N129" s="19">
        <v>150</v>
      </c>
      <c r="O129" s="19">
        <v>150</v>
      </c>
      <c r="P129" s="19">
        <v>75</v>
      </c>
      <c r="Q129" s="19">
        <v>0</v>
      </c>
      <c r="R129" s="19">
        <v>150</v>
      </c>
      <c r="S129" s="19">
        <v>5</v>
      </c>
      <c r="T129" s="19">
        <v>150</v>
      </c>
      <c r="U129" s="19">
        <v>150</v>
      </c>
      <c r="V129" s="19">
        <v>0</v>
      </c>
      <c r="W129" s="19">
        <v>150</v>
      </c>
      <c r="X129" s="19">
        <f t="shared" si="0"/>
        <v>1780</v>
      </c>
      <c r="Y129" s="20">
        <v>59.5</v>
      </c>
      <c r="Z129" s="21">
        <f t="shared" si="1"/>
        <v>105910</v>
      </c>
    </row>
    <row r="130" spans="1:27" s="5" customFormat="1" ht="287.25" x14ac:dyDescent="0.25">
      <c r="A130" s="17">
        <v>55</v>
      </c>
      <c r="B130" s="22" t="s">
        <v>87</v>
      </c>
      <c r="C130" s="19" t="s">
        <v>92</v>
      </c>
      <c r="D130" s="19">
        <v>18</v>
      </c>
      <c r="E130" s="19">
        <v>18</v>
      </c>
      <c r="F130" s="19">
        <v>18</v>
      </c>
      <c r="G130" s="19">
        <v>0</v>
      </c>
      <c r="H130" s="19">
        <v>50</v>
      </c>
      <c r="I130" s="19">
        <v>90</v>
      </c>
      <c r="J130" s="19">
        <v>0</v>
      </c>
      <c r="K130" s="19">
        <v>10</v>
      </c>
      <c r="L130" s="19">
        <v>2</v>
      </c>
      <c r="M130" s="19">
        <v>18</v>
      </c>
      <c r="N130" s="19">
        <v>18</v>
      </c>
      <c r="O130" s="19">
        <v>18</v>
      </c>
      <c r="P130" s="19">
        <v>30</v>
      </c>
      <c r="Q130" s="19">
        <v>0</v>
      </c>
      <c r="R130" s="19">
        <v>18</v>
      </c>
      <c r="S130" s="19">
        <v>2</v>
      </c>
      <c r="T130" s="19">
        <v>18</v>
      </c>
      <c r="U130" s="19">
        <v>18</v>
      </c>
      <c r="V130" s="19">
        <v>30</v>
      </c>
      <c r="W130" s="19">
        <v>18</v>
      </c>
      <c r="X130" s="19">
        <f t="shared" si="0"/>
        <v>394</v>
      </c>
      <c r="Y130" s="20">
        <v>4628.25</v>
      </c>
      <c r="Z130" s="21">
        <f t="shared" si="1"/>
        <v>1823530.5</v>
      </c>
    </row>
    <row r="131" spans="1:27" s="5" customFormat="1" ht="286.5" x14ac:dyDescent="0.25">
      <c r="A131" s="17">
        <v>56</v>
      </c>
      <c r="B131" s="22" t="s">
        <v>88</v>
      </c>
      <c r="C131" s="19" t="s">
        <v>92</v>
      </c>
      <c r="D131" s="19">
        <v>15</v>
      </c>
      <c r="E131" s="19">
        <v>15</v>
      </c>
      <c r="F131" s="19">
        <v>15</v>
      </c>
      <c r="G131" s="19">
        <v>0</v>
      </c>
      <c r="H131" s="19">
        <v>50</v>
      </c>
      <c r="I131" s="19">
        <v>90</v>
      </c>
      <c r="J131" s="19">
        <v>0</v>
      </c>
      <c r="K131" s="19">
        <v>10</v>
      </c>
      <c r="L131" s="19">
        <v>3</v>
      </c>
      <c r="M131" s="19">
        <v>15</v>
      </c>
      <c r="N131" s="19">
        <v>15</v>
      </c>
      <c r="O131" s="19">
        <v>15</v>
      </c>
      <c r="P131" s="19">
        <v>30</v>
      </c>
      <c r="Q131" s="19">
        <v>0</v>
      </c>
      <c r="R131" s="19">
        <v>15</v>
      </c>
      <c r="S131" s="19">
        <v>2</v>
      </c>
      <c r="T131" s="19">
        <v>15</v>
      </c>
      <c r="U131" s="19">
        <v>15</v>
      </c>
      <c r="V131" s="19">
        <v>30</v>
      </c>
      <c r="W131" s="19">
        <v>15</v>
      </c>
      <c r="X131" s="19">
        <f t="shared" si="0"/>
        <v>365</v>
      </c>
      <c r="Y131" s="20">
        <v>3768.75</v>
      </c>
      <c r="Z131" s="21">
        <f t="shared" si="1"/>
        <v>1375593.75</v>
      </c>
    </row>
    <row r="132" spans="1:27" s="5" customFormat="1" ht="171" x14ac:dyDescent="0.25">
      <c r="A132" s="17">
        <v>57</v>
      </c>
      <c r="B132" s="32" t="s">
        <v>89</v>
      </c>
      <c r="C132" s="19" t="s">
        <v>92</v>
      </c>
      <c r="D132" s="19">
        <v>145</v>
      </c>
      <c r="E132" s="19">
        <v>145</v>
      </c>
      <c r="F132" s="19">
        <v>145</v>
      </c>
      <c r="G132" s="19">
        <v>0</v>
      </c>
      <c r="H132" s="19"/>
      <c r="I132" s="19">
        <v>0</v>
      </c>
      <c r="J132" s="19">
        <v>0</v>
      </c>
      <c r="K132" s="19">
        <v>20</v>
      </c>
      <c r="L132" s="19">
        <v>0</v>
      </c>
      <c r="M132" s="19">
        <v>145</v>
      </c>
      <c r="N132" s="19">
        <v>145</v>
      </c>
      <c r="O132" s="19">
        <v>145</v>
      </c>
      <c r="P132" s="19">
        <v>0</v>
      </c>
      <c r="Q132" s="19">
        <v>0</v>
      </c>
      <c r="R132" s="19">
        <v>145</v>
      </c>
      <c r="S132" s="19">
        <v>0</v>
      </c>
      <c r="T132" s="19">
        <v>145</v>
      </c>
      <c r="U132" s="19">
        <v>145</v>
      </c>
      <c r="V132" s="19">
        <v>0</v>
      </c>
      <c r="W132" s="19">
        <v>145</v>
      </c>
      <c r="X132" s="19">
        <f t="shared" si="0"/>
        <v>1470</v>
      </c>
      <c r="Y132" s="20">
        <v>686.25</v>
      </c>
      <c r="Z132" s="21">
        <f t="shared" si="1"/>
        <v>1008787.5</v>
      </c>
    </row>
    <row r="133" spans="1:27" s="5" customFormat="1" ht="114" x14ac:dyDescent="0.25">
      <c r="A133" s="17">
        <v>58</v>
      </c>
      <c r="B133" s="22" t="s">
        <v>90</v>
      </c>
      <c r="C133" s="19" t="s">
        <v>92</v>
      </c>
      <c r="D133" s="19">
        <v>150</v>
      </c>
      <c r="E133" s="19">
        <v>150</v>
      </c>
      <c r="F133" s="19">
        <v>150</v>
      </c>
      <c r="G133" s="19">
        <v>0</v>
      </c>
      <c r="H133" s="19"/>
      <c r="I133" s="19">
        <v>0</v>
      </c>
      <c r="J133" s="19">
        <v>0</v>
      </c>
      <c r="K133" s="19">
        <v>20</v>
      </c>
      <c r="L133" s="19"/>
      <c r="M133" s="19">
        <v>150</v>
      </c>
      <c r="N133" s="19">
        <v>150</v>
      </c>
      <c r="O133" s="19">
        <v>150</v>
      </c>
      <c r="P133" s="19">
        <v>50</v>
      </c>
      <c r="Q133" s="19">
        <v>0</v>
      </c>
      <c r="R133" s="19">
        <v>150</v>
      </c>
      <c r="S133" s="19">
        <v>0</v>
      </c>
      <c r="T133" s="19">
        <v>150</v>
      </c>
      <c r="U133" s="19">
        <v>150</v>
      </c>
      <c r="V133" s="19">
        <v>0</v>
      </c>
      <c r="W133" s="19">
        <v>150</v>
      </c>
      <c r="X133" s="19">
        <f t="shared" si="0"/>
        <v>1570</v>
      </c>
      <c r="Y133" s="20">
        <v>852.5</v>
      </c>
      <c r="Z133" s="21">
        <f t="shared" si="1"/>
        <v>1338425</v>
      </c>
    </row>
    <row r="134" spans="1:27" s="5" customFormat="1" ht="28.5" x14ac:dyDescent="0.25">
      <c r="A134" s="17">
        <v>59</v>
      </c>
      <c r="B134" s="18" t="s">
        <v>91</v>
      </c>
      <c r="C134" s="19" t="s">
        <v>92</v>
      </c>
      <c r="D134" s="19">
        <v>200</v>
      </c>
      <c r="E134" s="19">
        <v>200</v>
      </c>
      <c r="F134" s="19">
        <v>200</v>
      </c>
      <c r="G134" s="19">
        <v>0</v>
      </c>
      <c r="H134" s="19"/>
      <c r="I134" s="19">
        <v>0</v>
      </c>
      <c r="J134" s="19">
        <v>0</v>
      </c>
      <c r="K134" s="19">
        <v>200</v>
      </c>
      <c r="L134" s="19"/>
      <c r="M134" s="19">
        <v>200</v>
      </c>
      <c r="N134" s="19">
        <v>200</v>
      </c>
      <c r="O134" s="19">
        <v>200</v>
      </c>
      <c r="P134" s="19">
        <v>50</v>
      </c>
      <c r="Q134" s="19">
        <v>0</v>
      </c>
      <c r="R134" s="19">
        <v>200</v>
      </c>
      <c r="S134" s="19">
        <v>0</v>
      </c>
      <c r="T134" s="19">
        <v>200</v>
      </c>
      <c r="U134" s="19">
        <v>200</v>
      </c>
      <c r="V134" s="19">
        <v>0</v>
      </c>
      <c r="W134" s="19">
        <v>200</v>
      </c>
      <c r="X134" s="19">
        <f t="shared" si="0"/>
        <v>2250</v>
      </c>
      <c r="Y134" s="20">
        <v>1026.25</v>
      </c>
      <c r="Z134" s="21">
        <f t="shared" si="1"/>
        <v>2309062.5</v>
      </c>
    </row>
    <row r="135" spans="1:27" s="5" customFormat="1" ht="15.75" x14ac:dyDescent="0.25">
      <c r="A135" s="17"/>
      <c r="B135" s="18"/>
      <c r="C135" s="76" t="s">
        <v>187</v>
      </c>
      <c r="D135" s="76"/>
      <c r="E135" s="76"/>
      <c r="F135" s="76"/>
      <c r="G135" s="76"/>
      <c r="H135" s="76"/>
      <c r="I135" s="76"/>
      <c r="J135" s="76"/>
      <c r="K135" s="76"/>
      <c r="L135" s="76"/>
      <c r="M135" s="76"/>
      <c r="N135" s="76"/>
      <c r="O135" s="76"/>
      <c r="P135" s="76"/>
      <c r="Q135" s="76"/>
      <c r="R135" s="76"/>
      <c r="S135" s="76"/>
      <c r="T135" s="76"/>
      <c r="U135" s="76"/>
      <c r="V135" s="76"/>
      <c r="W135" s="76"/>
      <c r="X135" s="67" t="s">
        <v>234</v>
      </c>
      <c r="Y135" s="56">
        <f>SUM(Y76:Y134)</f>
        <v>65334.14</v>
      </c>
      <c r="Z135" s="56">
        <f>SUM(Z76:Z134)</f>
        <v>39140252.109999999</v>
      </c>
    </row>
    <row r="136" spans="1:27" s="5" customFormat="1" x14ac:dyDescent="0.25">
      <c r="A136" s="17"/>
      <c r="B136" s="18"/>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7" s="7" customFormat="1" ht="18" x14ac:dyDescent="0.25">
      <c r="A137" s="35"/>
      <c r="B137" s="84" t="s">
        <v>115</v>
      </c>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row>
    <row r="138" spans="1:27" s="5" customFormat="1" x14ac:dyDescent="0.25">
      <c r="A138" s="17"/>
      <c r="B138" s="31"/>
      <c r="C138" s="19"/>
      <c r="D138" s="29" t="s">
        <v>96</v>
      </c>
      <c r="E138" s="29" t="s">
        <v>97</v>
      </c>
      <c r="F138" s="29" t="s">
        <v>98</v>
      </c>
      <c r="G138" s="29" t="s">
        <v>99</v>
      </c>
      <c r="H138" s="29" t="s">
        <v>100</v>
      </c>
      <c r="I138" s="29" t="s">
        <v>101</v>
      </c>
      <c r="J138" s="29" t="s">
        <v>102</v>
      </c>
      <c r="K138" s="29" t="s">
        <v>103</v>
      </c>
      <c r="L138" s="29" t="s">
        <v>104</v>
      </c>
      <c r="M138" s="29" t="s">
        <v>105</v>
      </c>
      <c r="N138" s="29" t="s">
        <v>106</v>
      </c>
      <c r="O138" s="29" t="s">
        <v>107</v>
      </c>
      <c r="P138" s="44" t="s">
        <v>108</v>
      </c>
      <c r="Q138" s="29" t="s">
        <v>109</v>
      </c>
      <c r="R138" s="29" t="s">
        <v>110</v>
      </c>
      <c r="S138" s="29" t="s">
        <v>111</v>
      </c>
      <c r="T138" s="29" t="s">
        <v>112</v>
      </c>
      <c r="U138" s="29" t="s">
        <v>113</v>
      </c>
      <c r="V138" s="29" t="s">
        <v>232</v>
      </c>
      <c r="W138" s="29" t="s">
        <v>114</v>
      </c>
      <c r="X138" s="16" t="s">
        <v>213</v>
      </c>
      <c r="Y138" s="16" t="s">
        <v>179</v>
      </c>
      <c r="Z138" s="16" t="s">
        <v>180</v>
      </c>
    </row>
    <row r="139" spans="1:27" s="5" customFormat="1" x14ac:dyDescent="0.25">
      <c r="A139" s="17" t="s">
        <v>14</v>
      </c>
      <c r="B139" s="30" t="s">
        <v>1</v>
      </c>
      <c r="C139" s="19" t="s">
        <v>16</v>
      </c>
      <c r="D139" s="19" t="s">
        <v>3</v>
      </c>
      <c r="E139" s="19" t="s">
        <v>3</v>
      </c>
      <c r="F139" s="19" t="s">
        <v>3</v>
      </c>
      <c r="G139" s="19" t="s">
        <v>3</v>
      </c>
      <c r="H139" s="19" t="s">
        <v>3</v>
      </c>
      <c r="I139" s="19"/>
      <c r="J139" s="19"/>
      <c r="K139" s="19"/>
      <c r="L139" s="19"/>
      <c r="M139" s="19"/>
      <c r="N139" s="19"/>
      <c r="O139" s="19"/>
      <c r="P139" s="19"/>
      <c r="Q139" s="19"/>
      <c r="R139" s="19"/>
      <c r="S139" s="19"/>
      <c r="T139" s="19"/>
      <c r="U139" s="19"/>
      <c r="V139" s="19"/>
      <c r="W139" s="19"/>
      <c r="X139" s="19"/>
      <c r="Y139" s="19"/>
      <c r="Z139" s="19"/>
    </row>
    <row r="140" spans="1:27" s="5" customFormat="1" ht="85.5" x14ac:dyDescent="0.25">
      <c r="A140" s="17">
        <v>1</v>
      </c>
      <c r="B140" s="22" t="s">
        <v>116</v>
      </c>
      <c r="C140" s="19" t="s">
        <v>16</v>
      </c>
      <c r="D140" s="19">
        <v>500</v>
      </c>
      <c r="E140" s="19">
        <v>500</v>
      </c>
      <c r="F140" s="19">
        <v>500</v>
      </c>
      <c r="G140" s="19">
        <v>500</v>
      </c>
      <c r="H140" s="19">
        <v>500</v>
      </c>
      <c r="I140" s="19">
        <v>500</v>
      </c>
      <c r="J140" s="19">
        <v>0</v>
      </c>
      <c r="K140" s="19">
        <v>150</v>
      </c>
      <c r="L140" s="19">
        <v>50</v>
      </c>
      <c r="M140" s="19">
        <v>0</v>
      </c>
      <c r="N140" s="19">
        <v>500</v>
      </c>
      <c r="O140" s="19">
        <v>500</v>
      </c>
      <c r="P140" s="19">
        <v>500</v>
      </c>
      <c r="Q140" s="19">
        <v>0</v>
      </c>
      <c r="R140" s="19">
        <v>500</v>
      </c>
      <c r="S140" s="19">
        <v>0</v>
      </c>
      <c r="T140" s="19">
        <v>500</v>
      </c>
      <c r="U140" s="19">
        <v>500</v>
      </c>
      <c r="V140" s="19">
        <v>200</v>
      </c>
      <c r="W140" s="19">
        <v>2000</v>
      </c>
      <c r="X140" s="19">
        <f>SUM(D140:W140)</f>
        <v>8400</v>
      </c>
      <c r="Y140" s="20">
        <v>11.1</v>
      </c>
      <c r="Z140" s="21">
        <f>(X140*Y140)</f>
        <v>93240</v>
      </c>
      <c r="AA140" s="62">
        <f t="shared" ref="AA140:AA168" si="2">Y140*D140</f>
        <v>5550</v>
      </c>
    </row>
    <row r="141" spans="1:27" s="5" customFormat="1" ht="42.75" x14ac:dyDescent="0.25">
      <c r="A141" s="17">
        <v>2</v>
      </c>
      <c r="B141" s="22" t="s">
        <v>117</v>
      </c>
      <c r="C141" s="19" t="s">
        <v>93</v>
      </c>
      <c r="D141" s="19">
        <v>100</v>
      </c>
      <c r="E141" s="19">
        <v>100</v>
      </c>
      <c r="F141" s="19">
        <v>100</v>
      </c>
      <c r="G141" s="19">
        <v>100</v>
      </c>
      <c r="H141" s="19">
        <v>100</v>
      </c>
      <c r="I141" s="19">
        <v>100</v>
      </c>
      <c r="J141" s="19">
        <v>0</v>
      </c>
      <c r="K141" s="19">
        <v>50</v>
      </c>
      <c r="L141" s="19">
        <v>20</v>
      </c>
      <c r="M141" s="19">
        <v>0</v>
      </c>
      <c r="N141" s="19">
        <v>100</v>
      </c>
      <c r="O141" s="19">
        <v>100</v>
      </c>
      <c r="P141" s="19">
        <v>100</v>
      </c>
      <c r="Q141" s="19">
        <v>0</v>
      </c>
      <c r="R141" s="19">
        <v>100</v>
      </c>
      <c r="S141" s="19">
        <v>0</v>
      </c>
      <c r="T141" s="19">
        <v>100</v>
      </c>
      <c r="U141" s="19">
        <v>100</v>
      </c>
      <c r="V141" s="19">
        <v>60</v>
      </c>
      <c r="W141" s="19">
        <v>400</v>
      </c>
      <c r="X141" s="19">
        <f t="shared" ref="X141:X168" si="3">SUM(D141:W141)</f>
        <v>1730</v>
      </c>
      <c r="Y141" s="20">
        <v>262.63</v>
      </c>
      <c r="Z141" s="21">
        <f t="shared" ref="Z141:Z168" si="4">(X141*Y141)</f>
        <v>454349.89999999997</v>
      </c>
      <c r="AA141" s="62">
        <f t="shared" si="2"/>
        <v>26263</v>
      </c>
    </row>
    <row r="142" spans="1:27" s="5" customFormat="1" ht="42.75" x14ac:dyDescent="0.25">
      <c r="A142" s="17">
        <v>3</v>
      </c>
      <c r="B142" s="22" t="s">
        <v>118</v>
      </c>
      <c r="C142" s="19" t="s">
        <v>93</v>
      </c>
      <c r="D142" s="19">
        <v>300</v>
      </c>
      <c r="E142" s="19">
        <v>300</v>
      </c>
      <c r="F142" s="19">
        <v>300</v>
      </c>
      <c r="G142" s="19">
        <v>200</v>
      </c>
      <c r="H142" s="19">
        <v>300</v>
      </c>
      <c r="I142" s="19">
        <v>300</v>
      </c>
      <c r="J142" s="19">
        <v>0</v>
      </c>
      <c r="K142" s="19">
        <v>100</v>
      </c>
      <c r="L142" s="19">
        <v>50</v>
      </c>
      <c r="M142" s="19">
        <v>0</v>
      </c>
      <c r="N142" s="19">
        <v>300</v>
      </c>
      <c r="O142" s="19">
        <v>300</v>
      </c>
      <c r="P142" s="19">
        <v>300</v>
      </c>
      <c r="Q142" s="19">
        <v>0</v>
      </c>
      <c r="R142" s="19">
        <v>300</v>
      </c>
      <c r="S142" s="19">
        <v>0</v>
      </c>
      <c r="T142" s="19">
        <v>300</v>
      </c>
      <c r="U142" s="19">
        <v>300</v>
      </c>
      <c r="V142" s="19">
        <v>700</v>
      </c>
      <c r="W142" s="19">
        <v>1200</v>
      </c>
      <c r="X142" s="19">
        <f t="shared" si="3"/>
        <v>5550</v>
      </c>
      <c r="Y142" s="20">
        <v>150</v>
      </c>
      <c r="Z142" s="21">
        <f t="shared" si="4"/>
        <v>832500</v>
      </c>
      <c r="AA142" s="62">
        <f t="shared" si="2"/>
        <v>45000</v>
      </c>
    </row>
    <row r="143" spans="1:27" s="5" customFormat="1" x14ac:dyDescent="0.25">
      <c r="A143" s="17">
        <v>4</v>
      </c>
      <c r="B143" s="34" t="s">
        <v>119</v>
      </c>
      <c r="C143" s="19" t="s">
        <v>16</v>
      </c>
      <c r="D143" s="19">
        <v>100</v>
      </c>
      <c r="E143" s="19">
        <v>100</v>
      </c>
      <c r="F143" s="19">
        <v>100</v>
      </c>
      <c r="G143" s="19">
        <v>100</v>
      </c>
      <c r="H143" s="19">
        <v>100</v>
      </c>
      <c r="I143" s="19">
        <v>100</v>
      </c>
      <c r="J143" s="19">
        <v>0</v>
      </c>
      <c r="K143" s="19">
        <v>100</v>
      </c>
      <c r="L143" s="19">
        <v>100</v>
      </c>
      <c r="M143" s="19">
        <v>0</v>
      </c>
      <c r="N143" s="19">
        <v>100</v>
      </c>
      <c r="O143" s="19">
        <v>100</v>
      </c>
      <c r="P143" s="19">
        <v>400</v>
      </c>
      <c r="Q143" s="19">
        <v>0</v>
      </c>
      <c r="R143" s="19">
        <v>100</v>
      </c>
      <c r="S143" s="19">
        <v>0</v>
      </c>
      <c r="T143" s="19">
        <v>100</v>
      </c>
      <c r="U143" s="19">
        <v>100</v>
      </c>
      <c r="V143" s="19">
        <v>1000</v>
      </c>
      <c r="W143" s="19">
        <v>400</v>
      </c>
      <c r="X143" s="19">
        <f t="shared" si="3"/>
        <v>3100</v>
      </c>
      <c r="Y143" s="20">
        <v>192.38</v>
      </c>
      <c r="Z143" s="21">
        <f t="shared" si="4"/>
        <v>596378</v>
      </c>
      <c r="AA143" s="62">
        <f t="shared" si="2"/>
        <v>19238</v>
      </c>
    </row>
    <row r="144" spans="1:27" s="5" customFormat="1" x14ac:dyDescent="0.25">
      <c r="A144" s="17">
        <v>5</v>
      </c>
      <c r="B144" s="34" t="s">
        <v>120</v>
      </c>
      <c r="C144" s="19" t="s">
        <v>16</v>
      </c>
      <c r="D144" s="19">
        <v>100</v>
      </c>
      <c r="E144" s="19">
        <v>100</v>
      </c>
      <c r="F144" s="19">
        <v>100</v>
      </c>
      <c r="G144" s="19">
        <v>100</v>
      </c>
      <c r="H144" s="19">
        <v>100</v>
      </c>
      <c r="I144" s="19">
        <v>100</v>
      </c>
      <c r="J144" s="19">
        <v>0</v>
      </c>
      <c r="K144" s="19">
        <v>100</v>
      </c>
      <c r="L144" s="19">
        <v>100</v>
      </c>
      <c r="M144" s="19">
        <v>30</v>
      </c>
      <c r="N144" s="19">
        <v>100</v>
      </c>
      <c r="O144" s="19">
        <v>100</v>
      </c>
      <c r="P144" s="19">
        <v>400</v>
      </c>
      <c r="Q144" s="19">
        <v>0</v>
      </c>
      <c r="R144" s="19">
        <v>100</v>
      </c>
      <c r="S144" s="19">
        <v>0</v>
      </c>
      <c r="T144" s="19">
        <v>100</v>
      </c>
      <c r="U144" s="19">
        <v>100</v>
      </c>
      <c r="V144" s="19">
        <v>1000</v>
      </c>
      <c r="W144" s="19">
        <v>400</v>
      </c>
      <c r="X144" s="19">
        <f t="shared" si="3"/>
        <v>3130</v>
      </c>
      <c r="Y144" s="20">
        <v>20.88</v>
      </c>
      <c r="Z144" s="21">
        <f t="shared" si="4"/>
        <v>65354.399999999994</v>
      </c>
      <c r="AA144" s="62">
        <f t="shared" si="2"/>
        <v>2088</v>
      </c>
    </row>
    <row r="145" spans="1:27" s="5" customFormat="1" ht="42.75" x14ac:dyDescent="0.25">
      <c r="A145" s="17">
        <v>6</v>
      </c>
      <c r="B145" s="22" t="s">
        <v>121</v>
      </c>
      <c r="C145" s="19" t="s">
        <v>16</v>
      </c>
      <c r="D145" s="19">
        <v>175</v>
      </c>
      <c r="E145" s="19">
        <v>175</v>
      </c>
      <c r="F145" s="19">
        <v>175</v>
      </c>
      <c r="G145" s="19">
        <v>100</v>
      </c>
      <c r="H145" s="19">
        <v>175</v>
      </c>
      <c r="I145" s="19">
        <v>175</v>
      </c>
      <c r="J145" s="19">
        <v>6</v>
      </c>
      <c r="K145" s="19">
        <v>50</v>
      </c>
      <c r="L145" s="19">
        <v>0</v>
      </c>
      <c r="M145" s="19">
        <v>19</v>
      </c>
      <c r="N145" s="19">
        <v>175</v>
      </c>
      <c r="O145" s="19">
        <v>175</v>
      </c>
      <c r="P145" s="19">
        <v>175</v>
      </c>
      <c r="Q145" s="19">
        <v>0</v>
      </c>
      <c r="R145" s="19">
        <v>175</v>
      </c>
      <c r="S145" s="19">
        <v>0</v>
      </c>
      <c r="T145" s="19">
        <v>175</v>
      </c>
      <c r="U145" s="19">
        <v>175</v>
      </c>
      <c r="V145" s="19">
        <v>150</v>
      </c>
      <c r="W145" s="19">
        <v>700</v>
      </c>
      <c r="X145" s="19">
        <f t="shared" si="3"/>
        <v>2950</v>
      </c>
      <c r="Y145" s="20">
        <v>352.25</v>
      </c>
      <c r="Z145" s="21">
        <f t="shared" si="4"/>
        <v>1039137.5</v>
      </c>
      <c r="AA145" s="62">
        <f t="shared" si="2"/>
        <v>61643.75</v>
      </c>
    </row>
    <row r="146" spans="1:27" s="5" customFormat="1" ht="42.75" x14ac:dyDescent="0.25">
      <c r="A146" s="17">
        <v>7</v>
      </c>
      <c r="B146" s="22" t="s">
        <v>122</v>
      </c>
      <c r="C146" s="19" t="s">
        <v>16</v>
      </c>
      <c r="D146" s="19">
        <v>175</v>
      </c>
      <c r="E146" s="19">
        <v>175</v>
      </c>
      <c r="F146" s="19">
        <v>175</v>
      </c>
      <c r="G146" s="19">
        <v>100</v>
      </c>
      <c r="H146" s="19">
        <v>175</v>
      </c>
      <c r="I146" s="19">
        <v>175</v>
      </c>
      <c r="J146" s="19">
        <v>0</v>
      </c>
      <c r="K146" s="19">
        <v>50</v>
      </c>
      <c r="L146" s="19">
        <v>0</v>
      </c>
      <c r="M146" s="19">
        <v>2</v>
      </c>
      <c r="N146" s="19">
        <v>175</v>
      </c>
      <c r="O146" s="19">
        <v>175</v>
      </c>
      <c r="P146" s="19">
        <v>175</v>
      </c>
      <c r="Q146" s="19">
        <v>0</v>
      </c>
      <c r="R146" s="19">
        <v>175</v>
      </c>
      <c r="S146" s="19">
        <v>0</v>
      </c>
      <c r="T146" s="19">
        <v>175</v>
      </c>
      <c r="U146" s="19">
        <v>175</v>
      </c>
      <c r="V146" s="19">
        <v>100</v>
      </c>
      <c r="W146" s="19">
        <v>700</v>
      </c>
      <c r="X146" s="19">
        <f t="shared" si="3"/>
        <v>2877</v>
      </c>
      <c r="Y146" s="20">
        <v>1555.75</v>
      </c>
      <c r="Z146" s="21">
        <f t="shared" si="4"/>
        <v>4475892.75</v>
      </c>
      <c r="AA146" s="62">
        <f t="shared" si="2"/>
        <v>272256.25</v>
      </c>
    </row>
    <row r="147" spans="1:27" s="5" customFormat="1" ht="42.75" x14ac:dyDescent="0.25">
      <c r="A147" s="17">
        <v>8</v>
      </c>
      <c r="B147" s="22" t="s">
        <v>123</v>
      </c>
      <c r="C147" s="19" t="s">
        <v>16</v>
      </c>
      <c r="D147" s="19">
        <v>150</v>
      </c>
      <c r="E147" s="19">
        <v>150</v>
      </c>
      <c r="F147" s="19">
        <v>150</v>
      </c>
      <c r="G147" s="19">
        <v>100</v>
      </c>
      <c r="H147" s="19">
        <v>150</v>
      </c>
      <c r="I147" s="19">
        <v>150</v>
      </c>
      <c r="J147" s="19">
        <v>6</v>
      </c>
      <c r="K147" s="19">
        <v>50</v>
      </c>
      <c r="L147" s="19">
        <v>0</v>
      </c>
      <c r="M147" s="19">
        <v>6</v>
      </c>
      <c r="N147" s="19">
        <v>150</v>
      </c>
      <c r="O147" s="19">
        <v>150</v>
      </c>
      <c r="P147" s="19">
        <v>150</v>
      </c>
      <c r="Q147" s="19">
        <v>0</v>
      </c>
      <c r="R147" s="19">
        <v>150</v>
      </c>
      <c r="S147" s="19">
        <v>0</v>
      </c>
      <c r="T147" s="19">
        <v>150</v>
      </c>
      <c r="U147" s="19">
        <v>150</v>
      </c>
      <c r="V147" s="19">
        <v>150</v>
      </c>
      <c r="W147" s="19">
        <v>600</v>
      </c>
      <c r="X147" s="19">
        <f t="shared" si="3"/>
        <v>2562</v>
      </c>
      <c r="Y147" s="20">
        <v>468.75</v>
      </c>
      <c r="Z147" s="21">
        <f t="shared" si="4"/>
        <v>1200937.5</v>
      </c>
      <c r="AA147" s="62">
        <f t="shared" si="2"/>
        <v>70312.5</v>
      </c>
    </row>
    <row r="148" spans="1:27" s="5" customFormat="1" ht="42.75" x14ac:dyDescent="0.25">
      <c r="A148" s="17">
        <v>9</v>
      </c>
      <c r="B148" s="22" t="s">
        <v>124</v>
      </c>
      <c r="C148" s="19" t="s">
        <v>16</v>
      </c>
      <c r="D148" s="19">
        <v>200</v>
      </c>
      <c r="E148" s="19">
        <v>200</v>
      </c>
      <c r="F148" s="19">
        <v>200</v>
      </c>
      <c r="G148" s="19">
        <v>100</v>
      </c>
      <c r="H148" s="19">
        <v>200</v>
      </c>
      <c r="I148" s="19">
        <v>200</v>
      </c>
      <c r="J148" s="19">
        <v>0</v>
      </c>
      <c r="K148" s="19">
        <v>50</v>
      </c>
      <c r="L148" s="19">
        <v>0</v>
      </c>
      <c r="M148" s="19">
        <v>0</v>
      </c>
      <c r="N148" s="19">
        <v>200</v>
      </c>
      <c r="O148" s="19">
        <v>200</v>
      </c>
      <c r="P148" s="19">
        <v>200</v>
      </c>
      <c r="Q148" s="19">
        <v>0</v>
      </c>
      <c r="R148" s="19">
        <v>200</v>
      </c>
      <c r="S148" s="19">
        <v>0</v>
      </c>
      <c r="T148" s="19">
        <v>200</v>
      </c>
      <c r="U148" s="19">
        <v>200</v>
      </c>
      <c r="V148" s="19">
        <v>50</v>
      </c>
      <c r="W148" s="19">
        <v>800</v>
      </c>
      <c r="X148" s="19">
        <f t="shared" si="3"/>
        <v>3200</v>
      </c>
      <c r="Y148" s="20">
        <v>1845</v>
      </c>
      <c r="Z148" s="21">
        <f t="shared" si="4"/>
        <v>5904000</v>
      </c>
      <c r="AA148" s="62">
        <f t="shared" si="2"/>
        <v>369000</v>
      </c>
    </row>
    <row r="149" spans="1:27" s="5" customFormat="1" ht="42.75" x14ac:dyDescent="0.25">
      <c r="A149" s="17">
        <v>10</v>
      </c>
      <c r="B149" s="22" t="s">
        <v>125</v>
      </c>
      <c r="C149" s="19" t="s">
        <v>16</v>
      </c>
      <c r="D149" s="19">
        <v>100</v>
      </c>
      <c r="E149" s="19">
        <v>100</v>
      </c>
      <c r="F149" s="19">
        <v>100</v>
      </c>
      <c r="G149" s="19">
        <v>100</v>
      </c>
      <c r="H149" s="19">
        <v>100</v>
      </c>
      <c r="I149" s="19">
        <v>100</v>
      </c>
      <c r="J149" s="19">
        <v>3</v>
      </c>
      <c r="K149" s="19">
        <v>30</v>
      </c>
      <c r="L149" s="19">
        <v>0</v>
      </c>
      <c r="M149" s="19">
        <v>1</v>
      </c>
      <c r="N149" s="19">
        <v>100</v>
      </c>
      <c r="O149" s="19">
        <v>100</v>
      </c>
      <c r="P149" s="19">
        <v>100</v>
      </c>
      <c r="Q149" s="19">
        <v>0</v>
      </c>
      <c r="R149" s="19">
        <v>100</v>
      </c>
      <c r="S149" s="19">
        <v>0</v>
      </c>
      <c r="T149" s="19">
        <v>100</v>
      </c>
      <c r="U149" s="19">
        <v>100</v>
      </c>
      <c r="V149" s="19">
        <v>50</v>
      </c>
      <c r="W149" s="19">
        <v>400</v>
      </c>
      <c r="X149" s="19">
        <f t="shared" si="3"/>
        <v>1684</v>
      </c>
      <c r="Y149" s="20">
        <v>3555</v>
      </c>
      <c r="Z149" s="21">
        <f t="shared" si="4"/>
        <v>5986620</v>
      </c>
      <c r="AA149" s="62">
        <f t="shared" si="2"/>
        <v>355500</v>
      </c>
    </row>
    <row r="150" spans="1:27" s="5" customFormat="1" ht="42.75" x14ac:dyDescent="0.25">
      <c r="A150" s="17">
        <v>11</v>
      </c>
      <c r="B150" s="22" t="s">
        <v>126</v>
      </c>
      <c r="C150" s="19" t="s">
        <v>16</v>
      </c>
      <c r="D150" s="19">
        <v>100</v>
      </c>
      <c r="E150" s="19">
        <v>100</v>
      </c>
      <c r="F150" s="19">
        <v>100</v>
      </c>
      <c r="G150" s="19">
        <v>100</v>
      </c>
      <c r="H150" s="19">
        <v>100</v>
      </c>
      <c r="I150" s="19">
        <v>100</v>
      </c>
      <c r="J150" s="19">
        <v>5</v>
      </c>
      <c r="K150" s="19">
        <v>30</v>
      </c>
      <c r="L150" s="19">
        <v>0</v>
      </c>
      <c r="M150" s="19">
        <v>0</v>
      </c>
      <c r="N150" s="19">
        <v>100</v>
      </c>
      <c r="O150" s="19">
        <v>100</v>
      </c>
      <c r="P150" s="19">
        <v>100</v>
      </c>
      <c r="Q150" s="19">
        <v>0</v>
      </c>
      <c r="R150" s="19">
        <v>100</v>
      </c>
      <c r="S150" s="19">
        <v>0</v>
      </c>
      <c r="T150" s="19">
        <v>100</v>
      </c>
      <c r="U150" s="19">
        <v>100</v>
      </c>
      <c r="V150" s="19">
        <v>50</v>
      </c>
      <c r="W150" s="19">
        <v>400</v>
      </c>
      <c r="X150" s="19">
        <f t="shared" si="3"/>
        <v>1685</v>
      </c>
      <c r="Y150" s="20">
        <v>2400.13</v>
      </c>
      <c r="Z150" s="21">
        <f t="shared" si="4"/>
        <v>4044219.0500000003</v>
      </c>
      <c r="AA150" s="62">
        <f t="shared" si="2"/>
        <v>240013</v>
      </c>
    </row>
    <row r="151" spans="1:27" s="5" customFormat="1" x14ac:dyDescent="0.25">
      <c r="A151" s="17">
        <v>12</v>
      </c>
      <c r="B151" s="34" t="s">
        <v>127</v>
      </c>
      <c r="C151" s="19" t="s">
        <v>16</v>
      </c>
      <c r="D151" s="19">
        <v>100</v>
      </c>
      <c r="E151" s="19">
        <v>100</v>
      </c>
      <c r="F151" s="19">
        <v>100</v>
      </c>
      <c r="G151" s="19">
        <v>100</v>
      </c>
      <c r="H151" s="19">
        <v>100</v>
      </c>
      <c r="I151" s="19">
        <v>100</v>
      </c>
      <c r="J151" s="19">
        <v>0</v>
      </c>
      <c r="K151" s="19">
        <v>30</v>
      </c>
      <c r="L151" s="19">
        <v>0</v>
      </c>
      <c r="M151" s="19">
        <v>1</v>
      </c>
      <c r="N151" s="19">
        <v>100</v>
      </c>
      <c r="O151" s="19">
        <v>100</v>
      </c>
      <c r="P151" s="19">
        <v>100</v>
      </c>
      <c r="Q151" s="19">
        <v>0</v>
      </c>
      <c r="R151" s="19">
        <v>100</v>
      </c>
      <c r="S151" s="19">
        <v>0</v>
      </c>
      <c r="T151" s="19">
        <v>100</v>
      </c>
      <c r="U151" s="19">
        <v>100</v>
      </c>
      <c r="V151" s="19">
        <v>0</v>
      </c>
      <c r="W151" s="19">
        <v>400</v>
      </c>
      <c r="X151" s="19">
        <f t="shared" si="3"/>
        <v>1631</v>
      </c>
      <c r="Y151" s="20">
        <v>657.5</v>
      </c>
      <c r="Z151" s="21">
        <f t="shared" si="4"/>
        <v>1072382.5</v>
      </c>
      <c r="AA151" s="62">
        <f t="shared" si="2"/>
        <v>65750</v>
      </c>
    </row>
    <row r="152" spans="1:27" s="5" customFormat="1" ht="42.75" x14ac:dyDescent="0.25">
      <c r="A152" s="17">
        <v>13</v>
      </c>
      <c r="B152" s="22" t="s">
        <v>128</v>
      </c>
      <c r="C152" s="19" t="s">
        <v>16</v>
      </c>
      <c r="D152" s="19">
        <v>200</v>
      </c>
      <c r="E152" s="19">
        <v>200</v>
      </c>
      <c r="F152" s="19">
        <v>200</v>
      </c>
      <c r="G152" s="19">
        <v>100</v>
      </c>
      <c r="H152" s="19">
        <v>200</v>
      </c>
      <c r="I152" s="19">
        <v>200</v>
      </c>
      <c r="J152" s="19">
        <v>0</v>
      </c>
      <c r="K152" s="19">
        <v>30</v>
      </c>
      <c r="L152" s="19">
        <v>100</v>
      </c>
      <c r="M152" s="19">
        <v>0</v>
      </c>
      <c r="N152" s="19">
        <v>200</v>
      </c>
      <c r="O152" s="19">
        <v>200</v>
      </c>
      <c r="P152" s="19">
        <v>200</v>
      </c>
      <c r="Q152" s="19">
        <v>0</v>
      </c>
      <c r="R152" s="19">
        <v>200</v>
      </c>
      <c r="S152" s="19">
        <v>0</v>
      </c>
      <c r="T152" s="19">
        <v>200</v>
      </c>
      <c r="U152" s="19">
        <v>200</v>
      </c>
      <c r="V152" s="19">
        <v>0</v>
      </c>
      <c r="W152" s="19">
        <v>800</v>
      </c>
      <c r="X152" s="19">
        <f t="shared" si="3"/>
        <v>3230</v>
      </c>
      <c r="Y152" s="20">
        <v>2.7</v>
      </c>
      <c r="Z152" s="21">
        <f t="shared" si="4"/>
        <v>8721</v>
      </c>
      <c r="AA152" s="62">
        <f t="shared" si="2"/>
        <v>540</v>
      </c>
    </row>
    <row r="153" spans="1:27" s="5" customFormat="1" ht="28.5" x14ac:dyDescent="0.25">
      <c r="A153" s="17">
        <v>14</v>
      </c>
      <c r="B153" s="22" t="s">
        <v>129</v>
      </c>
      <c r="C153" s="19" t="s">
        <v>93</v>
      </c>
      <c r="D153" s="19">
        <v>300</v>
      </c>
      <c r="E153" s="19">
        <v>300</v>
      </c>
      <c r="F153" s="19">
        <v>300</v>
      </c>
      <c r="G153" s="19">
        <v>100</v>
      </c>
      <c r="H153" s="19">
        <v>300</v>
      </c>
      <c r="I153" s="19">
        <v>300</v>
      </c>
      <c r="J153" s="19">
        <v>5</v>
      </c>
      <c r="K153" s="19">
        <v>30</v>
      </c>
      <c r="L153" s="19">
        <v>100</v>
      </c>
      <c r="M153" s="19">
        <v>0</v>
      </c>
      <c r="N153" s="19">
        <v>300</v>
      </c>
      <c r="O153" s="19">
        <v>300</v>
      </c>
      <c r="P153" s="19">
        <v>300</v>
      </c>
      <c r="Q153" s="19">
        <v>0</v>
      </c>
      <c r="R153" s="19">
        <v>300</v>
      </c>
      <c r="S153" s="19">
        <v>0</v>
      </c>
      <c r="T153" s="19">
        <v>300</v>
      </c>
      <c r="U153" s="19">
        <v>300</v>
      </c>
      <c r="V153" s="19">
        <v>600</v>
      </c>
      <c r="W153" s="19">
        <v>1200</v>
      </c>
      <c r="X153" s="19">
        <f t="shared" si="3"/>
        <v>5335</v>
      </c>
      <c r="Y153" s="20">
        <v>130.44999999999999</v>
      </c>
      <c r="Z153" s="21">
        <f t="shared" si="4"/>
        <v>695950.74999999988</v>
      </c>
      <c r="AA153" s="62">
        <f t="shared" si="2"/>
        <v>39135</v>
      </c>
    </row>
    <row r="154" spans="1:27" s="5" customFormat="1" ht="28.5" x14ac:dyDescent="0.25">
      <c r="A154" s="17">
        <v>15</v>
      </c>
      <c r="B154" s="22" t="s">
        <v>130</v>
      </c>
      <c r="C154" s="19" t="s">
        <v>93</v>
      </c>
      <c r="D154" s="19">
        <v>300</v>
      </c>
      <c r="E154" s="19">
        <v>300</v>
      </c>
      <c r="F154" s="19">
        <v>300</v>
      </c>
      <c r="G154" s="19">
        <v>100</v>
      </c>
      <c r="H154" s="19">
        <v>300</v>
      </c>
      <c r="I154" s="19">
        <v>300</v>
      </c>
      <c r="J154" s="19">
        <v>5</v>
      </c>
      <c r="K154" s="19">
        <v>100</v>
      </c>
      <c r="L154" s="19">
        <v>100</v>
      </c>
      <c r="M154" s="19">
        <v>0</v>
      </c>
      <c r="N154" s="19">
        <v>300</v>
      </c>
      <c r="O154" s="19">
        <v>300</v>
      </c>
      <c r="P154" s="19">
        <v>300</v>
      </c>
      <c r="Q154" s="19">
        <v>0</v>
      </c>
      <c r="R154" s="19">
        <v>300</v>
      </c>
      <c r="S154" s="19">
        <v>0</v>
      </c>
      <c r="T154" s="19">
        <v>300</v>
      </c>
      <c r="U154" s="19">
        <v>300</v>
      </c>
      <c r="V154" s="19">
        <v>5000</v>
      </c>
      <c r="W154" s="19">
        <v>1200</v>
      </c>
      <c r="X154" s="19">
        <f t="shared" si="3"/>
        <v>9805</v>
      </c>
      <c r="Y154" s="20">
        <v>130.44999999999999</v>
      </c>
      <c r="Z154" s="21">
        <f t="shared" si="4"/>
        <v>1279062.25</v>
      </c>
      <c r="AA154" s="62">
        <f t="shared" si="2"/>
        <v>39135</v>
      </c>
    </row>
    <row r="155" spans="1:27" s="5" customFormat="1" ht="28.5" x14ac:dyDescent="0.25">
      <c r="A155" s="17">
        <v>16</v>
      </c>
      <c r="B155" s="22" t="s">
        <v>131</v>
      </c>
      <c r="C155" s="19" t="s">
        <v>16</v>
      </c>
      <c r="D155" s="19">
        <v>2233</v>
      </c>
      <c r="E155" s="19">
        <v>2233</v>
      </c>
      <c r="F155" s="19">
        <v>2233</v>
      </c>
      <c r="G155" s="19">
        <v>0</v>
      </c>
      <c r="H155" s="19">
        <v>2233</v>
      </c>
      <c r="I155" s="19">
        <v>2233</v>
      </c>
      <c r="J155" s="19">
        <v>0</v>
      </c>
      <c r="K155" s="19">
        <v>2233</v>
      </c>
      <c r="L155" s="19">
        <v>150</v>
      </c>
      <c r="M155" s="19">
        <v>600</v>
      </c>
      <c r="N155" s="19">
        <v>2233</v>
      </c>
      <c r="O155" s="19">
        <v>2233</v>
      </c>
      <c r="P155" s="19">
        <v>2233</v>
      </c>
      <c r="Q155" s="19">
        <v>0</v>
      </c>
      <c r="R155" s="19">
        <v>2233</v>
      </c>
      <c r="S155" s="19">
        <v>0</v>
      </c>
      <c r="T155" s="19">
        <v>2233</v>
      </c>
      <c r="U155" s="19">
        <v>2233</v>
      </c>
      <c r="V155" s="19">
        <v>1000</v>
      </c>
      <c r="W155" s="19">
        <v>8932</v>
      </c>
      <c r="X155" s="19">
        <f t="shared" si="3"/>
        <v>37478</v>
      </c>
      <c r="Y155" s="20">
        <v>6.03</v>
      </c>
      <c r="Z155" s="21">
        <f t="shared" si="4"/>
        <v>225992.34</v>
      </c>
      <c r="AA155" s="62">
        <f t="shared" si="2"/>
        <v>13464.99</v>
      </c>
    </row>
    <row r="156" spans="1:27" s="5" customFormat="1" ht="42.75" x14ac:dyDescent="0.25">
      <c r="A156" s="17">
        <v>17</v>
      </c>
      <c r="B156" s="22" t="s">
        <v>132</v>
      </c>
      <c r="C156" s="19" t="s">
        <v>16</v>
      </c>
      <c r="D156" s="19">
        <v>3500</v>
      </c>
      <c r="E156" s="19">
        <v>3500</v>
      </c>
      <c r="F156" s="19">
        <v>3500</v>
      </c>
      <c r="G156" s="19">
        <v>1000</v>
      </c>
      <c r="H156" s="19">
        <v>3500</v>
      </c>
      <c r="I156" s="19">
        <v>3500</v>
      </c>
      <c r="J156" s="19">
        <v>0</v>
      </c>
      <c r="K156" s="19">
        <v>500</v>
      </c>
      <c r="L156" s="19">
        <v>100</v>
      </c>
      <c r="M156" s="19">
        <v>2000</v>
      </c>
      <c r="N156" s="19">
        <v>3500</v>
      </c>
      <c r="O156" s="19">
        <v>3500</v>
      </c>
      <c r="P156" s="19">
        <v>3500</v>
      </c>
      <c r="Q156" s="19">
        <v>0</v>
      </c>
      <c r="R156" s="19">
        <v>3500</v>
      </c>
      <c r="S156" s="19">
        <v>0</v>
      </c>
      <c r="T156" s="19">
        <v>3500</v>
      </c>
      <c r="U156" s="19">
        <v>3500</v>
      </c>
      <c r="V156" s="19">
        <v>1500</v>
      </c>
      <c r="W156" s="19">
        <v>14000</v>
      </c>
      <c r="X156" s="19">
        <f t="shared" si="3"/>
        <v>57600</v>
      </c>
      <c r="Y156" s="20">
        <v>2.8</v>
      </c>
      <c r="Z156" s="21">
        <f t="shared" si="4"/>
        <v>161280</v>
      </c>
      <c r="AA156" s="62">
        <f t="shared" si="2"/>
        <v>9800</v>
      </c>
    </row>
    <row r="157" spans="1:27" s="5" customFormat="1" ht="42.75" x14ac:dyDescent="0.25">
      <c r="A157" s="17">
        <v>18</v>
      </c>
      <c r="B157" s="22" t="s">
        <v>133</v>
      </c>
      <c r="C157" s="19" t="s">
        <v>93</v>
      </c>
      <c r="D157" s="19">
        <v>1500</v>
      </c>
      <c r="E157" s="19">
        <v>1500</v>
      </c>
      <c r="F157" s="19">
        <v>1500</v>
      </c>
      <c r="G157" s="19">
        <v>200</v>
      </c>
      <c r="H157" s="19">
        <v>1500</v>
      </c>
      <c r="I157" s="19">
        <v>1500</v>
      </c>
      <c r="J157" s="19">
        <v>5</v>
      </c>
      <c r="K157" s="19">
        <v>100</v>
      </c>
      <c r="L157" s="19">
        <v>100</v>
      </c>
      <c r="M157" s="19">
        <v>0</v>
      </c>
      <c r="N157" s="19">
        <v>1500</v>
      </c>
      <c r="O157" s="19">
        <v>1500</v>
      </c>
      <c r="P157" s="19">
        <v>1500</v>
      </c>
      <c r="Q157" s="19">
        <v>0</v>
      </c>
      <c r="R157" s="19">
        <v>1500</v>
      </c>
      <c r="S157" s="19">
        <v>0</v>
      </c>
      <c r="T157" s="19">
        <v>1500</v>
      </c>
      <c r="U157" s="19">
        <v>1500</v>
      </c>
      <c r="V157" s="19">
        <v>500</v>
      </c>
      <c r="W157" s="19">
        <v>6000</v>
      </c>
      <c r="X157" s="19">
        <f t="shared" si="3"/>
        <v>23405</v>
      </c>
      <c r="Y157" s="20">
        <v>130.88</v>
      </c>
      <c r="Z157" s="21">
        <f t="shared" si="4"/>
        <v>3063246.4</v>
      </c>
      <c r="AA157" s="62">
        <f t="shared" si="2"/>
        <v>196320</v>
      </c>
    </row>
    <row r="158" spans="1:27" s="5" customFormat="1" ht="114" x14ac:dyDescent="0.25">
      <c r="A158" s="17">
        <v>19</v>
      </c>
      <c r="B158" s="22" t="s">
        <v>134</v>
      </c>
      <c r="C158" s="19" t="s">
        <v>16</v>
      </c>
      <c r="D158" s="19">
        <v>500</v>
      </c>
      <c r="E158" s="19">
        <v>500</v>
      </c>
      <c r="F158" s="19">
        <v>500</v>
      </c>
      <c r="G158" s="19">
        <v>100</v>
      </c>
      <c r="H158" s="19">
        <v>500</v>
      </c>
      <c r="I158" s="19">
        <v>500</v>
      </c>
      <c r="J158" s="19">
        <v>100</v>
      </c>
      <c r="K158" s="19">
        <v>100</v>
      </c>
      <c r="L158" s="19">
        <v>100</v>
      </c>
      <c r="M158" s="19">
        <v>0</v>
      </c>
      <c r="N158" s="19">
        <v>500</v>
      </c>
      <c r="O158" s="19">
        <v>500</v>
      </c>
      <c r="P158" s="19">
        <v>500</v>
      </c>
      <c r="Q158" s="19">
        <v>0</v>
      </c>
      <c r="R158" s="19">
        <v>500</v>
      </c>
      <c r="S158" s="19">
        <v>0</v>
      </c>
      <c r="T158" s="19">
        <v>500</v>
      </c>
      <c r="U158" s="19">
        <v>500</v>
      </c>
      <c r="V158" s="19">
        <v>5000</v>
      </c>
      <c r="W158" s="19">
        <v>2000</v>
      </c>
      <c r="X158" s="19">
        <f t="shared" si="3"/>
        <v>12900</v>
      </c>
      <c r="Y158" s="20">
        <v>5.7</v>
      </c>
      <c r="Z158" s="21">
        <f t="shared" si="4"/>
        <v>73530</v>
      </c>
      <c r="AA158" s="62">
        <f t="shared" si="2"/>
        <v>2850</v>
      </c>
    </row>
    <row r="159" spans="1:27" s="5" customFormat="1" ht="71.25" x14ac:dyDescent="0.25">
      <c r="A159" s="17">
        <v>20</v>
      </c>
      <c r="B159" s="22" t="s">
        <v>135</v>
      </c>
      <c r="C159" s="19" t="s">
        <v>16</v>
      </c>
      <c r="D159" s="19">
        <v>210</v>
      </c>
      <c r="E159" s="19">
        <v>210</v>
      </c>
      <c r="F159" s="19">
        <v>210</v>
      </c>
      <c r="G159" s="19">
        <v>0</v>
      </c>
      <c r="H159" s="19">
        <v>210</v>
      </c>
      <c r="I159" s="19">
        <v>210</v>
      </c>
      <c r="J159" s="19">
        <v>0</v>
      </c>
      <c r="K159" s="19">
        <v>300</v>
      </c>
      <c r="L159" s="19">
        <v>100</v>
      </c>
      <c r="M159" s="19">
        <v>300</v>
      </c>
      <c r="N159" s="19">
        <v>210</v>
      </c>
      <c r="O159" s="19">
        <v>210</v>
      </c>
      <c r="P159" s="19">
        <v>210</v>
      </c>
      <c r="Q159" s="19">
        <v>0</v>
      </c>
      <c r="R159" s="19">
        <v>210</v>
      </c>
      <c r="S159" s="19">
        <v>0</v>
      </c>
      <c r="T159" s="19">
        <v>210</v>
      </c>
      <c r="U159" s="19">
        <v>210</v>
      </c>
      <c r="V159" s="19">
        <v>15000</v>
      </c>
      <c r="W159" s="19">
        <v>840</v>
      </c>
      <c r="X159" s="19">
        <f t="shared" si="3"/>
        <v>18850</v>
      </c>
      <c r="Y159" s="20">
        <v>1.0900000000000001</v>
      </c>
      <c r="Z159" s="21">
        <f t="shared" si="4"/>
        <v>20546.5</v>
      </c>
      <c r="AA159" s="62">
        <f t="shared" si="2"/>
        <v>228.9</v>
      </c>
    </row>
    <row r="160" spans="1:27" s="5" customFormat="1" ht="42.75" x14ac:dyDescent="0.25">
      <c r="A160" s="17">
        <v>21</v>
      </c>
      <c r="B160" s="32" t="s">
        <v>136</v>
      </c>
      <c r="C160" s="19" t="s">
        <v>16</v>
      </c>
      <c r="D160" s="19">
        <v>3400</v>
      </c>
      <c r="E160" s="19">
        <v>3400</v>
      </c>
      <c r="F160" s="19">
        <v>3400</v>
      </c>
      <c r="G160" s="19">
        <v>0</v>
      </c>
      <c r="H160" s="19">
        <v>3400</v>
      </c>
      <c r="I160" s="19">
        <v>3400</v>
      </c>
      <c r="J160" s="19">
        <v>0</v>
      </c>
      <c r="K160" s="19">
        <v>0</v>
      </c>
      <c r="L160" s="19">
        <v>0</v>
      </c>
      <c r="M160" s="19">
        <v>0</v>
      </c>
      <c r="N160" s="19">
        <v>3400</v>
      </c>
      <c r="O160" s="19">
        <v>3400</v>
      </c>
      <c r="P160" s="19">
        <v>100</v>
      </c>
      <c r="Q160" s="19">
        <v>0</v>
      </c>
      <c r="R160" s="19">
        <v>3400</v>
      </c>
      <c r="S160" s="19">
        <v>0</v>
      </c>
      <c r="T160" s="19">
        <v>3400</v>
      </c>
      <c r="U160" s="19">
        <v>3400</v>
      </c>
      <c r="V160" s="19">
        <v>15000</v>
      </c>
      <c r="W160" s="19">
        <v>13600</v>
      </c>
      <c r="X160" s="19">
        <f t="shared" si="3"/>
        <v>62700</v>
      </c>
      <c r="Y160" s="20">
        <v>1.44</v>
      </c>
      <c r="Z160" s="21">
        <f t="shared" si="4"/>
        <v>90288</v>
      </c>
      <c r="AA160" s="62">
        <f t="shared" si="2"/>
        <v>4896</v>
      </c>
    </row>
    <row r="161" spans="1:27" s="5" customFormat="1" ht="28.5" x14ac:dyDescent="0.25">
      <c r="A161" s="17">
        <v>22</v>
      </c>
      <c r="B161" s="32" t="s">
        <v>137</v>
      </c>
      <c r="C161" s="19" t="s">
        <v>16</v>
      </c>
      <c r="D161" s="19">
        <v>400</v>
      </c>
      <c r="E161" s="19">
        <v>400</v>
      </c>
      <c r="F161" s="19">
        <v>400</v>
      </c>
      <c r="G161" s="19">
        <v>0</v>
      </c>
      <c r="H161" s="19">
        <v>400</v>
      </c>
      <c r="I161" s="19">
        <v>400</v>
      </c>
      <c r="J161" s="19">
        <v>0</v>
      </c>
      <c r="K161" s="19">
        <v>0</v>
      </c>
      <c r="L161" s="19">
        <v>0</v>
      </c>
      <c r="M161" s="19">
        <v>0</v>
      </c>
      <c r="N161" s="19">
        <v>400</v>
      </c>
      <c r="O161" s="19">
        <v>400</v>
      </c>
      <c r="P161" s="19">
        <v>100</v>
      </c>
      <c r="Q161" s="19">
        <v>0</v>
      </c>
      <c r="R161" s="19">
        <v>400</v>
      </c>
      <c r="S161" s="19">
        <v>0</v>
      </c>
      <c r="T161" s="19">
        <v>400</v>
      </c>
      <c r="U161" s="19">
        <v>400</v>
      </c>
      <c r="V161" s="19">
        <v>10000</v>
      </c>
      <c r="W161" s="19">
        <v>1600</v>
      </c>
      <c r="X161" s="19">
        <f t="shared" si="3"/>
        <v>15700</v>
      </c>
      <c r="Y161" s="20">
        <v>3.51</v>
      </c>
      <c r="Z161" s="21">
        <f t="shared" si="4"/>
        <v>55107</v>
      </c>
      <c r="AA161" s="62">
        <f t="shared" si="2"/>
        <v>1404</v>
      </c>
    </row>
    <row r="162" spans="1:27" s="5" customFormat="1" ht="28.5" x14ac:dyDescent="0.25">
      <c r="A162" s="17">
        <v>23</v>
      </c>
      <c r="B162" s="22" t="s">
        <v>138</v>
      </c>
      <c r="C162" s="19" t="s">
        <v>16</v>
      </c>
      <c r="D162" s="19">
        <v>100</v>
      </c>
      <c r="E162" s="19">
        <v>100</v>
      </c>
      <c r="F162" s="19">
        <v>100</v>
      </c>
      <c r="G162" s="19">
        <v>0</v>
      </c>
      <c r="H162" s="19">
        <v>100</v>
      </c>
      <c r="I162" s="19">
        <v>100</v>
      </c>
      <c r="J162" s="19">
        <v>0</v>
      </c>
      <c r="K162" s="19">
        <v>0</v>
      </c>
      <c r="L162" s="19">
        <v>0</v>
      </c>
      <c r="M162" s="19">
        <v>0</v>
      </c>
      <c r="N162" s="19">
        <v>100</v>
      </c>
      <c r="O162" s="19">
        <v>100</v>
      </c>
      <c r="P162" s="19">
        <v>100</v>
      </c>
      <c r="Q162" s="19">
        <v>0</v>
      </c>
      <c r="R162" s="19">
        <v>100</v>
      </c>
      <c r="S162" s="19">
        <v>0</v>
      </c>
      <c r="T162" s="19">
        <v>100</v>
      </c>
      <c r="U162" s="19">
        <v>100</v>
      </c>
      <c r="V162" s="19">
        <v>10000</v>
      </c>
      <c r="W162" s="19">
        <v>400</v>
      </c>
      <c r="X162" s="19">
        <f t="shared" si="3"/>
        <v>11500</v>
      </c>
      <c r="Y162" s="20">
        <v>5.93</v>
      </c>
      <c r="Z162" s="21">
        <f t="shared" si="4"/>
        <v>68195</v>
      </c>
      <c r="AA162" s="62">
        <f t="shared" si="2"/>
        <v>593</v>
      </c>
    </row>
    <row r="163" spans="1:27" s="5" customFormat="1" ht="57" x14ac:dyDescent="0.25">
      <c r="A163" s="17">
        <v>24</v>
      </c>
      <c r="B163" s="22" t="s">
        <v>139</v>
      </c>
      <c r="C163" s="19" t="s">
        <v>16</v>
      </c>
      <c r="D163" s="19">
        <v>1500</v>
      </c>
      <c r="E163" s="19">
        <v>1500</v>
      </c>
      <c r="F163" s="19">
        <v>1500</v>
      </c>
      <c r="G163" s="19">
        <v>200</v>
      </c>
      <c r="H163" s="19">
        <v>1500</v>
      </c>
      <c r="I163" s="19">
        <v>1500</v>
      </c>
      <c r="J163" s="19">
        <v>500</v>
      </c>
      <c r="K163" s="19">
        <v>500</v>
      </c>
      <c r="L163" s="19">
        <v>100</v>
      </c>
      <c r="M163" s="19">
        <v>0</v>
      </c>
      <c r="N163" s="19">
        <v>1500</v>
      </c>
      <c r="O163" s="19">
        <v>1500</v>
      </c>
      <c r="P163" s="19">
        <v>200</v>
      </c>
      <c r="Q163" s="19">
        <v>0</v>
      </c>
      <c r="R163" s="19">
        <v>1500</v>
      </c>
      <c r="S163" s="19">
        <v>0</v>
      </c>
      <c r="T163" s="19">
        <v>1500</v>
      </c>
      <c r="U163" s="19">
        <v>1500</v>
      </c>
      <c r="V163" s="19">
        <v>10000</v>
      </c>
      <c r="W163" s="19">
        <v>6000</v>
      </c>
      <c r="X163" s="19">
        <f t="shared" si="3"/>
        <v>32500</v>
      </c>
      <c r="Y163" s="20">
        <v>4.04</v>
      </c>
      <c r="Z163" s="21">
        <f t="shared" si="4"/>
        <v>131300</v>
      </c>
      <c r="AA163" s="62">
        <f t="shared" si="2"/>
        <v>6060</v>
      </c>
    </row>
    <row r="164" spans="1:27" s="5" customFormat="1" ht="57" x14ac:dyDescent="0.25">
      <c r="A164" s="17">
        <v>25</v>
      </c>
      <c r="B164" s="22" t="s">
        <v>140</v>
      </c>
      <c r="C164" s="19" t="s">
        <v>16</v>
      </c>
      <c r="D164" s="19">
        <v>200</v>
      </c>
      <c r="E164" s="19">
        <v>200</v>
      </c>
      <c r="F164" s="19">
        <v>200</v>
      </c>
      <c r="G164" s="19">
        <v>200</v>
      </c>
      <c r="H164" s="19">
        <v>200</v>
      </c>
      <c r="I164" s="19">
        <v>200</v>
      </c>
      <c r="J164" s="19">
        <v>100</v>
      </c>
      <c r="K164" s="19">
        <v>200</v>
      </c>
      <c r="L164" s="19">
        <v>100</v>
      </c>
      <c r="M164" s="19">
        <v>50</v>
      </c>
      <c r="N164" s="19">
        <v>200</v>
      </c>
      <c r="O164" s="19">
        <v>200</v>
      </c>
      <c r="P164" s="19">
        <v>200</v>
      </c>
      <c r="Q164" s="19">
        <v>0</v>
      </c>
      <c r="R164" s="19">
        <v>200</v>
      </c>
      <c r="S164" s="19">
        <v>0</v>
      </c>
      <c r="T164" s="19">
        <v>200</v>
      </c>
      <c r="U164" s="19">
        <v>200</v>
      </c>
      <c r="V164" s="19">
        <v>10000</v>
      </c>
      <c r="W164" s="19">
        <v>800</v>
      </c>
      <c r="X164" s="19">
        <f t="shared" si="3"/>
        <v>13650</v>
      </c>
      <c r="Y164" s="20">
        <v>3.11</v>
      </c>
      <c r="Z164" s="21">
        <f t="shared" si="4"/>
        <v>42451.5</v>
      </c>
      <c r="AA164" s="62">
        <f t="shared" si="2"/>
        <v>622</v>
      </c>
    </row>
    <row r="165" spans="1:27" s="5" customFormat="1" ht="139.5" customHeight="1" x14ac:dyDescent="0.25">
      <c r="A165" s="17">
        <v>26</v>
      </c>
      <c r="B165" s="32" t="s">
        <v>141</v>
      </c>
      <c r="C165" s="19" t="s">
        <v>16</v>
      </c>
      <c r="D165" s="19">
        <v>1000</v>
      </c>
      <c r="E165" s="19">
        <v>1000</v>
      </c>
      <c r="F165" s="19">
        <v>1000</v>
      </c>
      <c r="G165" s="19">
        <v>200</v>
      </c>
      <c r="H165" s="19">
        <v>1000</v>
      </c>
      <c r="I165" s="19">
        <v>1000</v>
      </c>
      <c r="J165" s="19">
        <v>100</v>
      </c>
      <c r="K165" s="19">
        <v>300</v>
      </c>
      <c r="L165" s="19">
        <v>100</v>
      </c>
      <c r="M165" s="19">
        <v>0</v>
      </c>
      <c r="N165" s="19">
        <v>1000</v>
      </c>
      <c r="O165" s="19">
        <v>1000</v>
      </c>
      <c r="P165" s="19">
        <v>400</v>
      </c>
      <c r="Q165" s="19">
        <v>0</v>
      </c>
      <c r="R165" s="19">
        <v>1000</v>
      </c>
      <c r="S165" s="19">
        <v>0</v>
      </c>
      <c r="T165" s="19">
        <v>1000</v>
      </c>
      <c r="U165" s="19">
        <v>1000</v>
      </c>
      <c r="V165" s="19">
        <v>500</v>
      </c>
      <c r="W165" s="19">
        <v>4000</v>
      </c>
      <c r="X165" s="19">
        <f t="shared" si="3"/>
        <v>15600</v>
      </c>
      <c r="Y165" s="20">
        <v>52.31</v>
      </c>
      <c r="Z165" s="21">
        <f t="shared" si="4"/>
        <v>816036</v>
      </c>
      <c r="AA165" s="62">
        <f t="shared" si="2"/>
        <v>52310</v>
      </c>
    </row>
    <row r="166" spans="1:27" s="5" customFormat="1" ht="258" x14ac:dyDescent="0.25">
      <c r="A166" s="17">
        <v>27</v>
      </c>
      <c r="B166" s="48" t="s">
        <v>142</v>
      </c>
      <c r="C166" s="19" t="s">
        <v>16</v>
      </c>
      <c r="D166" s="19">
        <v>12950</v>
      </c>
      <c r="E166" s="19">
        <v>12950</v>
      </c>
      <c r="F166" s="19">
        <v>12950</v>
      </c>
      <c r="G166" s="19">
        <v>100</v>
      </c>
      <c r="H166" s="19">
        <v>1000</v>
      </c>
      <c r="I166" s="19">
        <v>0</v>
      </c>
      <c r="J166" s="19">
        <v>0</v>
      </c>
      <c r="K166" s="19">
        <v>0</v>
      </c>
      <c r="L166" s="19">
        <v>0</v>
      </c>
      <c r="M166" s="19">
        <v>6</v>
      </c>
      <c r="N166" s="19">
        <v>12950</v>
      </c>
      <c r="O166" s="19">
        <v>12950</v>
      </c>
      <c r="P166" s="19">
        <v>0</v>
      </c>
      <c r="Q166" s="19">
        <v>0</v>
      </c>
      <c r="R166" s="19">
        <v>12950</v>
      </c>
      <c r="S166" s="19">
        <v>0</v>
      </c>
      <c r="T166" s="19"/>
      <c r="U166" s="19"/>
      <c r="V166" s="19">
        <v>2000</v>
      </c>
      <c r="W166" s="19">
        <v>0</v>
      </c>
      <c r="X166" s="19">
        <f t="shared" si="3"/>
        <v>80806</v>
      </c>
      <c r="Y166" s="20">
        <v>21.31</v>
      </c>
      <c r="Z166" s="21">
        <f t="shared" si="4"/>
        <v>1721975.8599999999</v>
      </c>
      <c r="AA166" s="62">
        <f t="shared" si="2"/>
        <v>275964.5</v>
      </c>
    </row>
    <row r="167" spans="1:27" s="5" customFormat="1" ht="87" x14ac:dyDescent="0.25">
      <c r="A167" s="17">
        <v>28</v>
      </c>
      <c r="B167" s="48" t="s">
        <v>143</v>
      </c>
      <c r="C167" s="19" t="s">
        <v>16</v>
      </c>
      <c r="D167" s="19">
        <v>600</v>
      </c>
      <c r="E167" s="19">
        <v>600</v>
      </c>
      <c r="F167" s="19">
        <v>600</v>
      </c>
      <c r="G167" s="19">
        <v>100</v>
      </c>
      <c r="H167" s="19">
        <v>0</v>
      </c>
      <c r="I167" s="19">
        <v>0</v>
      </c>
      <c r="J167" s="19">
        <v>0</v>
      </c>
      <c r="K167" s="19">
        <v>0</v>
      </c>
      <c r="L167" s="19">
        <v>0</v>
      </c>
      <c r="M167" s="19">
        <v>0</v>
      </c>
      <c r="N167" s="19">
        <v>600</v>
      </c>
      <c r="O167" s="19">
        <v>600</v>
      </c>
      <c r="P167" s="19">
        <v>0</v>
      </c>
      <c r="Q167" s="19">
        <v>0</v>
      </c>
      <c r="R167" s="19">
        <v>600</v>
      </c>
      <c r="S167" s="19">
        <v>0</v>
      </c>
      <c r="T167" s="19"/>
      <c r="U167" s="19"/>
      <c r="V167" s="19">
        <v>2000</v>
      </c>
      <c r="W167" s="19">
        <v>0</v>
      </c>
      <c r="X167" s="19">
        <f t="shared" si="3"/>
        <v>5700</v>
      </c>
      <c r="Y167" s="20">
        <v>21.5</v>
      </c>
      <c r="Z167" s="21">
        <f t="shared" si="4"/>
        <v>122550</v>
      </c>
      <c r="AA167" s="62">
        <f t="shared" si="2"/>
        <v>12900</v>
      </c>
    </row>
    <row r="168" spans="1:27" s="5" customFormat="1" ht="101.25" x14ac:dyDescent="0.25">
      <c r="A168" s="17">
        <v>29</v>
      </c>
      <c r="B168" s="48" t="s">
        <v>144</v>
      </c>
      <c r="C168" s="19" t="s">
        <v>16</v>
      </c>
      <c r="D168" s="19">
        <v>600</v>
      </c>
      <c r="E168" s="19">
        <v>600</v>
      </c>
      <c r="F168" s="19">
        <v>600</v>
      </c>
      <c r="G168" s="19">
        <v>100</v>
      </c>
      <c r="H168" s="19">
        <v>0</v>
      </c>
      <c r="I168" s="19">
        <v>0</v>
      </c>
      <c r="J168" s="19">
        <v>0</v>
      </c>
      <c r="K168" s="19">
        <v>0</v>
      </c>
      <c r="L168" s="19">
        <v>0</v>
      </c>
      <c r="M168" s="19">
        <v>0</v>
      </c>
      <c r="N168" s="19">
        <v>600</v>
      </c>
      <c r="O168" s="19">
        <v>600</v>
      </c>
      <c r="P168" s="19">
        <v>0</v>
      </c>
      <c r="Q168" s="19">
        <v>0</v>
      </c>
      <c r="R168" s="19">
        <v>600</v>
      </c>
      <c r="S168" s="19">
        <v>0</v>
      </c>
      <c r="T168" s="19"/>
      <c r="U168" s="19"/>
      <c r="V168" s="19">
        <v>2000</v>
      </c>
      <c r="W168" s="19">
        <v>0</v>
      </c>
      <c r="X168" s="19">
        <f t="shared" si="3"/>
        <v>5700</v>
      </c>
      <c r="Y168" s="20">
        <v>21.25</v>
      </c>
      <c r="Z168" s="21">
        <f t="shared" si="4"/>
        <v>121125</v>
      </c>
      <c r="AA168" s="62">
        <f t="shared" si="2"/>
        <v>12750</v>
      </c>
    </row>
    <row r="169" spans="1:27" s="5" customFormat="1" ht="15.75" x14ac:dyDescent="0.25">
      <c r="A169" s="17"/>
      <c r="B169" s="48"/>
      <c r="C169" s="76" t="s">
        <v>188</v>
      </c>
      <c r="D169" s="76"/>
      <c r="E169" s="76"/>
      <c r="F169" s="76"/>
      <c r="G169" s="76"/>
      <c r="H169" s="76"/>
      <c r="I169" s="76"/>
      <c r="J169" s="76"/>
      <c r="K169" s="76"/>
      <c r="L169" s="76"/>
      <c r="M169" s="76"/>
      <c r="N169" s="76"/>
      <c r="O169" s="76"/>
      <c r="P169" s="76"/>
      <c r="Q169" s="76"/>
      <c r="R169" s="76"/>
      <c r="S169" s="76"/>
      <c r="T169" s="76"/>
      <c r="U169" s="76"/>
      <c r="V169" s="76"/>
      <c r="W169" s="76"/>
      <c r="X169" s="67"/>
      <c r="Y169" s="56">
        <f>SUM(Y140:Y168)</f>
        <v>12015.870000000003</v>
      </c>
      <c r="Z169" s="56">
        <f>SUM(Z140:Z168)</f>
        <v>34462369.200000003</v>
      </c>
    </row>
    <row r="170" spans="1:27" s="5" customFormat="1" x14ac:dyDescent="0.25">
      <c r="A170" s="17"/>
      <c r="B170" s="48"/>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7" s="7" customFormat="1" x14ac:dyDescent="0.25">
      <c r="A171" s="35"/>
      <c r="B171" s="88" t="s">
        <v>194</v>
      </c>
      <c r="C171" s="88"/>
      <c r="D171" s="88"/>
      <c r="E171" s="88"/>
      <c r="F171" s="88"/>
      <c r="G171" s="88"/>
      <c r="H171" s="88"/>
      <c r="I171" s="88"/>
      <c r="J171" s="88"/>
      <c r="K171" s="88"/>
      <c r="L171" s="88"/>
      <c r="M171" s="88"/>
      <c r="N171" s="88"/>
      <c r="O171" s="88"/>
      <c r="P171" s="88"/>
      <c r="Q171" s="88"/>
      <c r="R171" s="88"/>
      <c r="S171" s="88"/>
      <c r="T171" s="88"/>
      <c r="U171" s="88"/>
      <c r="V171" s="88"/>
      <c r="W171" s="88"/>
      <c r="X171" s="88"/>
      <c r="Y171" s="88"/>
      <c r="Z171" s="88"/>
    </row>
    <row r="172" spans="1:27" s="5" customFormat="1" x14ac:dyDescent="0.25">
      <c r="A172" s="17"/>
      <c r="B172" s="48"/>
      <c r="C172" s="19"/>
      <c r="D172" s="29" t="s">
        <v>96</v>
      </c>
      <c r="E172" s="29" t="s">
        <v>97</v>
      </c>
      <c r="F172" s="29" t="s">
        <v>98</v>
      </c>
      <c r="G172" s="29" t="s">
        <v>99</v>
      </c>
      <c r="H172" s="29" t="s">
        <v>100</v>
      </c>
      <c r="I172" s="29" t="s">
        <v>101</v>
      </c>
      <c r="J172" s="29" t="s">
        <v>102</v>
      </c>
      <c r="K172" s="29" t="s">
        <v>103</v>
      </c>
      <c r="L172" s="29" t="s">
        <v>104</v>
      </c>
      <c r="M172" s="29" t="s">
        <v>105</v>
      </c>
      <c r="N172" s="29" t="s">
        <v>106</v>
      </c>
      <c r="O172" s="29" t="s">
        <v>107</v>
      </c>
      <c r="P172" s="44" t="s">
        <v>108</v>
      </c>
      <c r="Q172" s="29" t="s">
        <v>109</v>
      </c>
      <c r="R172" s="29" t="s">
        <v>110</v>
      </c>
      <c r="S172" s="29" t="s">
        <v>111</v>
      </c>
      <c r="T172" s="29" t="s">
        <v>112</v>
      </c>
      <c r="U172" s="29" t="s">
        <v>113</v>
      </c>
      <c r="V172" s="29" t="s">
        <v>232</v>
      </c>
      <c r="W172" s="29" t="s">
        <v>114</v>
      </c>
      <c r="X172" s="16" t="s">
        <v>213</v>
      </c>
      <c r="Y172" s="16" t="s">
        <v>179</v>
      </c>
      <c r="Z172" s="16" t="s">
        <v>180</v>
      </c>
    </row>
    <row r="173" spans="1:27" s="5" customFormat="1" x14ac:dyDescent="0.25">
      <c r="A173" s="17" t="s">
        <v>14</v>
      </c>
      <c r="B173" s="50" t="s">
        <v>1</v>
      </c>
      <c r="C173" s="19" t="s">
        <v>16</v>
      </c>
      <c r="D173" s="19" t="s">
        <v>3</v>
      </c>
      <c r="E173" s="19" t="s">
        <v>3</v>
      </c>
      <c r="F173" s="19" t="s">
        <v>3</v>
      </c>
      <c r="G173" s="19" t="s">
        <v>3</v>
      </c>
      <c r="H173" s="19" t="s">
        <v>3</v>
      </c>
      <c r="I173" s="19" t="s">
        <v>3</v>
      </c>
      <c r="J173" s="19" t="s">
        <v>3</v>
      </c>
      <c r="K173" s="19" t="s">
        <v>3</v>
      </c>
      <c r="L173" s="19" t="s">
        <v>3</v>
      </c>
      <c r="M173" s="19" t="s">
        <v>3</v>
      </c>
      <c r="N173" s="19" t="s">
        <v>3</v>
      </c>
      <c r="O173" s="19" t="s">
        <v>3</v>
      </c>
      <c r="P173" s="19" t="s">
        <v>3</v>
      </c>
      <c r="Q173" s="19" t="s">
        <v>3</v>
      </c>
      <c r="R173" s="19" t="s">
        <v>3</v>
      </c>
      <c r="S173" s="19" t="s">
        <v>3</v>
      </c>
      <c r="T173" s="19" t="s">
        <v>3</v>
      </c>
      <c r="U173" s="19" t="s">
        <v>3</v>
      </c>
      <c r="V173" s="19" t="s">
        <v>3</v>
      </c>
      <c r="W173" s="19" t="s">
        <v>3</v>
      </c>
      <c r="X173" s="19"/>
      <c r="Y173" s="19"/>
      <c r="Z173" s="19"/>
    </row>
    <row r="174" spans="1:27" s="5" customFormat="1" ht="42.75" x14ac:dyDescent="0.25">
      <c r="A174" s="17">
        <v>1</v>
      </c>
      <c r="B174" s="22" t="s">
        <v>145</v>
      </c>
      <c r="C174" s="19" t="s">
        <v>16</v>
      </c>
      <c r="D174" s="19">
        <v>1000</v>
      </c>
      <c r="E174" s="19">
        <v>4000</v>
      </c>
      <c r="F174" s="19">
        <v>2000</v>
      </c>
      <c r="G174" s="19">
        <v>0</v>
      </c>
      <c r="H174" s="19">
        <v>800</v>
      </c>
      <c r="I174" s="19">
        <v>800</v>
      </c>
      <c r="J174" s="19">
        <v>1000</v>
      </c>
      <c r="K174" s="19">
        <v>500</v>
      </c>
      <c r="L174" s="19">
        <v>0</v>
      </c>
      <c r="M174" s="19">
        <v>400</v>
      </c>
      <c r="N174" s="19">
        <v>300</v>
      </c>
      <c r="O174" s="19">
        <v>1000</v>
      </c>
      <c r="P174" s="19">
        <v>400</v>
      </c>
      <c r="Q174" s="19">
        <v>100</v>
      </c>
      <c r="R174" s="19">
        <v>1000</v>
      </c>
      <c r="S174" s="19">
        <v>0</v>
      </c>
      <c r="T174" s="19">
        <v>1000</v>
      </c>
      <c r="U174" s="19">
        <v>1000</v>
      </c>
      <c r="V174" s="19">
        <v>1000</v>
      </c>
      <c r="W174" s="19">
        <v>3500</v>
      </c>
      <c r="X174" s="19">
        <f>SUM(D174:W174)</f>
        <v>19800</v>
      </c>
      <c r="Y174" s="20">
        <v>36.130000000000003</v>
      </c>
      <c r="Z174" s="21">
        <f>(X174*Y174)</f>
        <v>715374</v>
      </c>
      <c r="AA174" s="62">
        <f t="shared" ref="AA174:AA183" si="5">Y174*D174</f>
        <v>36130</v>
      </c>
    </row>
    <row r="175" spans="1:27" s="5" customFormat="1" ht="85.5" x14ac:dyDescent="0.25">
      <c r="A175" s="17">
        <v>2</v>
      </c>
      <c r="B175" s="22" t="s">
        <v>146</v>
      </c>
      <c r="C175" s="19" t="s">
        <v>16</v>
      </c>
      <c r="D175" s="19">
        <v>1000</v>
      </c>
      <c r="E175" s="19">
        <v>4000</v>
      </c>
      <c r="F175" s="19">
        <v>2000</v>
      </c>
      <c r="G175" s="19">
        <v>0</v>
      </c>
      <c r="H175" s="19">
        <v>800</v>
      </c>
      <c r="I175" s="19">
        <v>800</v>
      </c>
      <c r="J175" s="19">
        <v>0</v>
      </c>
      <c r="K175" s="19">
        <v>500</v>
      </c>
      <c r="L175" s="19">
        <v>0</v>
      </c>
      <c r="M175" s="19">
        <v>600</v>
      </c>
      <c r="N175" s="19">
        <v>300</v>
      </c>
      <c r="O175" s="19">
        <v>1000</v>
      </c>
      <c r="P175" s="19">
        <v>400</v>
      </c>
      <c r="Q175" s="19">
        <v>100</v>
      </c>
      <c r="R175" s="19">
        <v>1000</v>
      </c>
      <c r="S175" s="19">
        <v>0</v>
      </c>
      <c r="T175" s="19">
        <v>1000</v>
      </c>
      <c r="U175" s="19">
        <v>1000</v>
      </c>
      <c r="V175" s="19">
        <v>1000</v>
      </c>
      <c r="W175" s="19">
        <v>3500</v>
      </c>
      <c r="X175" s="19">
        <f t="shared" ref="X175:X183" si="6">SUM(D175:W175)</f>
        <v>19000</v>
      </c>
      <c r="Y175" s="20">
        <v>36.130000000000003</v>
      </c>
      <c r="Z175" s="21">
        <f t="shared" ref="Z175:Z183" si="7">(X175*Y175)</f>
        <v>686470</v>
      </c>
      <c r="AA175" s="62">
        <f t="shared" si="5"/>
        <v>36130</v>
      </c>
    </row>
    <row r="176" spans="1:27" s="5" customFormat="1" ht="85.5" x14ac:dyDescent="0.25">
      <c r="A176" s="17">
        <v>3</v>
      </c>
      <c r="B176" s="22" t="s">
        <v>147</v>
      </c>
      <c r="C176" s="19" t="s">
        <v>16</v>
      </c>
      <c r="D176" s="19">
        <v>2000</v>
      </c>
      <c r="E176" s="19">
        <v>4000</v>
      </c>
      <c r="F176" s="19">
        <v>2000</v>
      </c>
      <c r="G176" s="19">
        <v>0</v>
      </c>
      <c r="H176" s="19">
        <v>800</v>
      </c>
      <c r="I176" s="19">
        <v>800</v>
      </c>
      <c r="J176" s="19">
        <v>0</v>
      </c>
      <c r="K176" s="19">
        <v>1000</v>
      </c>
      <c r="L176" s="19">
        <v>0</v>
      </c>
      <c r="M176" s="19">
        <v>0</v>
      </c>
      <c r="N176" s="19">
        <v>300</v>
      </c>
      <c r="O176" s="19">
        <v>2000</v>
      </c>
      <c r="P176" s="19">
        <v>400</v>
      </c>
      <c r="Q176" s="19">
        <v>100</v>
      </c>
      <c r="R176" s="19">
        <v>2000</v>
      </c>
      <c r="S176" s="19">
        <v>0</v>
      </c>
      <c r="T176" s="19">
        <v>2000</v>
      </c>
      <c r="U176" s="19">
        <v>2000</v>
      </c>
      <c r="V176" s="19">
        <v>2000</v>
      </c>
      <c r="W176" s="19">
        <v>3500</v>
      </c>
      <c r="X176" s="19">
        <f t="shared" si="6"/>
        <v>24900</v>
      </c>
      <c r="Y176" s="20">
        <v>36.130000000000003</v>
      </c>
      <c r="Z176" s="21">
        <f t="shared" si="7"/>
        <v>899637.00000000012</v>
      </c>
      <c r="AA176" s="62">
        <f t="shared" si="5"/>
        <v>72260</v>
      </c>
    </row>
    <row r="177" spans="1:27" s="5" customFormat="1" ht="57" x14ac:dyDescent="0.25">
      <c r="A177" s="17">
        <v>4</v>
      </c>
      <c r="B177" s="22" t="s">
        <v>148</v>
      </c>
      <c r="C177" s="19" t="s">
        <v>16</v>
      </c>
      <c r="D177" s="19">
        <v>2000</v>
      </c>
      <c r="E177" s="19">
        <v>4000</v>
      </c>
      <c r="F177" s="19">
        <v>2000</v>
      </c>
      <c r="G177" s="19">
        <v>0</v>
      </c>
      <c r="H177" s="19">
        <v>800</v>
      </c>
      <c r="I177" s="19">
        <v>800</v>
      </c>
      <c r="J177" s="19">
        <v>0</v>
      </c>
      <c r="K177" s="19">
        <v>1000</v>
      </c>
      <c r="L177" s="19">
        <v>0</v>
      </c>
      <c r="M177" s="19">
        <v>0</v>
      </c>
      <c r="N177" s="19">
        <v>300</v>
      </c>
      <c r="O177" s="19">
        <v>2000</v>
      </c>
      <c r="P177" s="19">
        <v>400</v>
      </c>
      <c r="Q177" s="19">
        <v>100</v>
      </c>
      <c r="R177" s="19">
        <v>2000</v>
      </c>
      <c r="S177" s="19">
        <v>0</v>
      </c>
      <c r="T177" s="19">
        <v>2000</v>
      </c>
      <c r="U177" s="19">
        <v>2000</v>
      </c>
      <c r="V177" s="19">
        <v>2000</v>
      </c>
      <c r="W177" s="19">
        <v>3500</v>
      </c>
      <c r="X177" s="19">
        <f t="shared" si="6"/>
        <v>24900</v>
      </c>
      <c r="Y177" s="20">
        <v>36.130000000000003</v>
      </c>
      <c r="Z177" s="21">
        <f t="shared" si="7"/>
        <v>899637.00000000012</v>
      </c>
      <c r="AA177" s="62">
        <f t="shared" si="5"/>
        <v>72260</v>
      </c>
    </row>
    <row r="178" spans="1:27" s="5" customFormat="1" ht="42.75" x14ac:dyDescent="0.25">
      <c r="A178" s="17">
        <v>5</v>
      </c>
      <c r="B178" s="22" t="s">
        <v>149</v>
      </c>
      <c r="C178" s="19" t="s">
        <v>16</v>
      </c>
      <c r="D178" s="19">
        <v>3500</v>
      </c>
      <c r="E178" s="19">
        <v>4000</v>
      </c>
      <c r="F178" s="19">
        <v>2000</v>
      </c>
      <c r="G178" s="19">
        <v>0</v>
      </c>
      <c r="H178" s="19">
        <v>800</v>
      </c>
      <c r="I178" s="19">
        <v>800</v>
      </c>
      <c r="J178" s="19">
        <v>0</v>
      </c>
      <c r="K178" s="19">
        <v>1000</v>
      </c>
      <c r="L178" s="19">
        <v>0</v>
      </c>
      <c r="M178" s="19">
        <v>0</v>
      </c>
      <c r="N178" s="19">
        <v>300</v>
      </c>
      <c r="O178" s="19">
        <v>3500</v>
      </c>
      <c r="P178" s="19">
        <v>400</v>
      </c>
      <c r="Q178" s="19">
        <v>100</v>
      </c>
      <c r="R178" s="19">
        <v>3500</v>
      </c>
      <c r="S178" s="19">
        <v>0</v>
      </c>
      <c r="T178" s="19">
        <v>3500</v>
      </c>
      <c r="U178" s="19">
        <v>3500</v>
      </c>
      <c r="V178" s="19">
        <v>1000</v>
      </c>
      <c r="W178" s="19">
        <v>3500</v>
      </c>
      <c r="X178" s="19">
        <f t="shared" si="6"/>
        <v>31400</v>
      </c>
      <c r="Y178" s="20">
        <v>38.75</v>
      </c>
      <c r="Z178" s="21">
        <f t="shared" si="7"/>
        <v>1216750</v>
      </c>
      <c r="AA178" s="62">
        <f t="shared" si="5"/>
        <v>135625</v>
      </c>
    </row>
    <row r="179" spans="1:27" s="5" customFormat="1" ht="42.75" x14ac:dyDescent="0.25">
      <c r="A179" s="17">
        <v>6</v>
      </c>
      <c r="B179" s="22" t="s">
        <v>150</v>
      </c>
      <c r="C179" s="19" t="s">
        <v>16</v>
      </c>
      <c r="D179" s="19">
        <v>1020</v>
      </c>
      <c r="E179" s="19">
        <v>4000</v>
      </c>
      <c r="F179" s="19">
        <v>1500</v>
      </c>
      <c r="G179" s="19">
        <v>0</v>
      </c>
      <c r="H179" s="19">
        <v>1000</v>
      </c>
      <c r="I179" s="19">
        <v>0</v>
      </c>
      <c r="J179" s="19">
        <v>1000</v>
      </c>
      <c r="K179" s="19">
        <v>500</v>
      </c>
      <c r="L179" s="19">
        <v>0</v>
      </c>
      <c r="M179" s="19">
        <v>0</v>
      </c>
      <c r="N179" s="19">
        <v>300</v>
      </c>
      <c r="O179" s="19">
        <v>1020</v>
      </c>
      <c r="P179" s="19">
        <v>60</v>
      </c>
      <c r="Q179" s="19">
        <v>0</v>
      </c>
      <c r="R179" s="19">
        <v>1020</v>
      </c>
      <c r="S179" s="19">
        <v>0</v>
      </c>
      <c r="T179" s="19">
        <v>1020</v>
      </c>
      <c r="U179" s="19">
        <v>1020</v>
      </c>
      <c r="V179" s="19">
        <v>1000</v>
      </c>
      <c r="W179" s="19">
        <v>0</v>
      </c>
      <c r="X179" s="19">
        <f t="shared" si="6"/>
        <v>14460</v>
      </c>
      <c r="Y179" s="20">
        <v>24.25</v>
      </c>
      <c r="Z179" s="21">
        <f t="shared" si="7"/>
        <v>350655</v>
      </c>
      <c r="AA179" s="62">
        <f t="shared" si="5"/>
        <v>24735</v>
      </c>
    </row>
    <row r="180" spans="1:27" s="5" customFormat="1" ht="28.5" x14ac:dyDescent="0.25">
      <c r="A180" s="17">
        <v>7</v>
      </c>
      <c r="B180" s="22" t="s">
        <v>151</v>
      </c>
      <c r="C180" s="19" t="s">
        <v>16</v>
      </c>
      <c r="D180" s="19">
        <v>1050</v>
      </c>
      <c r="E180" s="19">
        <v>1050</v>
      </c>
      <c r="F180" s="19">
        <v>1500</v>
      </c>
      <c r="G180" s="19">
        <v>0</v>
      </c>
      <c r="H180" s="19">
        <v>1000</v>
      </c>
      <c r="I180" s="19">
        <v>0</v>
      </c>
      <c r="J180" s="19">
        <v>0</v>
      </c>
      <c r="K180" s="19">
        <v>300</v>
      </c>
      <c r="L180" s="19">
        <v>0</v>
      </c>
      <c r="M180" s="19">
        <v>0</v>
      </c>
      <c r="N180" s="19">
        <v>300</v>
      </c>
      <c r="O180" s="19">
        <v>1050</v>
      </c>
      <c r="P180" s="19">
        <v>400</v>
      </c>
      <c r="Q180" s="19">
        <v>0</v>
      </c>
      <c r="R180" s="19">
        <v>1050</v>
      </c>
      <c r="S180" s="19">
        <v>0</v>
      </c>
      <c r="T180" s="19">
        <v>1050</v>
      </c>
      <c r="U180" s="19">
        <v>1050</v>
      </c>
      <c r="V180" s="19">
        <v>2000</v>
      </c>
      <c r="W180" s="19">
        <v>500</v>
      </c>
      <c r="X180" s="19">
        <f t="shared" si="6"/>
        <v>12300</v>
      </c>
      <c r="Y180" s="20">
        <v>24.25</v>
      </c>
      <c r="Z180" s="21">
        <f t="shared" si="7"/>
        <v>298275</v>
      </c>
      <c r="AA180" s="62">
        <f t="shared" si="5"/>
        <v>25462.5</v>
      </c>
    </row>
    <row r="181" spans="1:27" s="5" customFormat="1" ht="114" x14ac:dyDescent="0.25">
      <c r="A181" s="17">
        <v>8</v>
      </c>
      <c r="B181" s="22" t="s">
        <v>152</v>
      </c>
      <c r="C181" s="19" t="s">
        <v>16</v>
      </c>
      <c r="D181" s="19">
        <v>1150</v>
      </c>
      <c r="E181" s="19">
        <v>0</v>
      </c>
      <c r="F181" s="19">
        <v>2000</v>
      </c>
      <c r="G181" s="19">
        <v>0</v>
      </c>
      <c r="H181" s="19">
        <v>800</v>
      </c>
      <c r="I181" s="19">
        <v>800</v>
      </c>
      <c r="J181" s="19">
        <v>0</v>
      </c>
      <c r="K181" s="19">
        <v>500</v>
      </c>
      <c r="L181" s="19">
        <v>0</v>
      </c>
      <c r="M181" s="19">
        <v>0</v>
      </c>
      <c r="N181" s="19">
        <v>300</v>
      </c>
      <c r="O181" s="19">
        <v>1150</v>
      </c>
      <c r="P181" s="19">
        <v>400</v>
      </c>
      <c r="Q181" s="19">
        <v>100</v>
      </c>
      <c r="R181" s="19">
        <v>1150</v>
      </c>
      <c r="S181" s="19">
        <v>0</v>
      </c>
      <c r="T181" s="19">
        <v>1150</v>
      </c>
      <c r="U181" s="19">
        <v>1150</v>
      </c>
      <c r="V181" s="19">
        <v>2000</v>
      </c>
      <c r="W181" s="19">
        <v>0</v>
      </c>
      <c r="X181" s="19">
        <f t="shared" si="6"/>
        <v>12650</v>
      </c>
      <c r="Y181" s="20">
        <v>38.75</v>
      </c>
      <c r="Z181" s="21">
        <f t="shared" si="7"/>
        <v>490187.5</v>
      </c>
      <c r="AA181" s="62">
        <f t="shared" si="5"/>
        <v>44562.5</v>
      </c>
    </row>
    <row r="182" spans="1:27" s="5" customFormat="1" ht="115.5" x14ac:dyDescent="0.25">
      <c r="A182" s="17">
        <v>9</v>
      </c>
      <c r="B182" s="22" t="s">
        <v>153</v>
      </c>
      <c r="C182" s="19" t="s">
        <v>16</v>
      </c>
      <c r="D182" s="19">
        <v>1000</v>
      </c>
      <c r="E182" s="19">
        <v>4000</v>
      </c>
      <c r="F182" s="19">
        <v>2000</v>
      </c>
      <c r="G182" s="19">
        <v>0</v>
      </c>
      <c r="H182" s="19">
        <v>800</v>
      </c>
      <c r="I182" s="19">
        <v>800</v>
      </c>
      <c r="J182" s="19">
        <v>0</v>
      </c>
      <c r="K182" s="19">
        <v>1000</v>
      </c>
      <c r="L182" s="19">
        <v>0</v>
      </c>
      <c r="M182" s="19">
        <v>0</v>
      </c>
      <c r="N182" s="19">
        <v>300</v>
      </c>
      <c r="O182" s="19">
        <v>1000</v>
      </c>
      <c r="P182" s="19">
        <v>600</v>
      </c>
      <c r="Q182" s="19">
        <v>200</v>
      </c>
      <c r="R182" s="19">
        <v>1000</v>
      </c>
      <c r="S182" s="19">
        <v>0</v>
      </c>
      <c r="T182" s="19">
        <v>1000</v>
      </c>
      <c r="U182" s="19">
        <v>1000</v>
      </c>
      <c r="V182" s="19">
        <v>1000</v>
      </c>
      <c r="W182" s="19">
        <v>1000</v>
      </c>
      <c r="X182" s="19">
        <f t="shared" si="6"/>
        <v>16700</v>
      </c>
      <c r="Y182" s="20">
        <v>19.5</v>
      </c>
      <c r="Z182" s="21">
        <f t="shared" si="7"/>
        <v>325650</v>
      </c>
      <c r="AA182" s="62">
        <f t="shared" si="5"/>
        <v>19500</v>
      </c>
    </row>
    <row r="183" spans="1:27" s="5" customFormat="1" ht="87" x14ac:dyDescent="0.25">
      <c r="A183" s="17">
        <v>10</v>
      </c>
      <c r="B183" s="22" t="s">
        <v>154</v>
      </c>
      <c r="C183" s="19" t="s">
        <v>16</v>
      </c>
      <c r="D183" s="19">
        <v>2750</v>
      </c>
      <c r="E183" s="19">
        <v>4000</v>
      </c>
      <c r="F183" s="19">
        <v>2000</v>
      </c>
      <c r="G183" s="19">
        <v>0</v>
      </c>
      <c r="H183" s="19">
        <v>800</v>
      </c>
      <c r="I183" s="19">
        <v>800</v>
      </c>
      <c r="J183" s="19">
        <v>300</v>
      </c>
      <c r="K183" s="19">
        <v>1000</v>
      </c>
      <c r="L183" s="19">
        <v>0</v>
      </c>
      <c r="M183" s="19">
        <v>0</v>
      </c>
      <c r="N183" s="19">
        <v>300</v>
      </c>
      <c r="O183" s="19">
        <v>2750</v>
      </c>
      <c r="P183" s="19">
        <v>600</v>
      </c>
      <c r="Q183" s="19">
        <v>200</v>
      </c>
      <c r="R183" s="19">
        <v>2750</v>
      </c>
      <c r="S183" s="19">
        <v>0</v>
      </c>
      <c r="T183" s="19">
        <v>2750</v>
      </c>
      <c r="U183" s="19">
        <v>2750</v>
      </c>
      <c r="V183" s="19">
        <v>1000</v>
      </c>
      <c r="W183" s="19">
        <v>1000</v>
      </c>
      <c r="X183" s="19">
        <f t="shared" si="6"/>
        <v>25750</v>
      </c>
      <c r="Y183" s="20">
        <v>24</v>
      </c>
      <c r="Z183" s="21">
        <f t="shared" si="7"/>
        <v>618000</v>
      </c>
      <c r="AA183" s="62">
        <f t="shared" si="5"/>
        <v>66000</v>
      </c>
    </row>
    <row r="184" spans="1:27" s="5" customFormat="1" ht="15.75" x14ac:dyDescent="0.25">
      <c r="A184" s="17"/>
      <c r="B184" s="22"/>
      <c r="C184" s="82" t="s">
        <v>189</v>
      </c>
      <c r="D184" s="82"/>
      <c r="E184" s="82"/>
      <c r="F184" s="82"/>
      <c r="G184" s="82"/>
      <c r="H184" s="82"/>
      <c r="I184" s="82"/>
      <c r="J184" s="82"/>
      <c r="K184" s="82"/>
      <c r="L184" s="82"/>
      <c r="M184" s="82"/>
      <c r="N184" s="82"/>
      <c r="O184" s="82"/>
      <c r="P184" s="82"/>
      <c r="Q184" s="82"/>
      <c r="R184" s="82"/>
      <c r="S184" s="82"/>
      <c r="T184" s="82"/>
      <c r="U184" s="82"/>
      <c r="V184" s="82"/>
      <c r="W184" s="82"/>
      <c r="X184" s="65"/>
      <c r="Y184" s="56">
        <f>SUM(Y174:Y183)</f>
        <v>314.02</v>
      </c>
      <c r="Z184" s="56">
        <f>SUM(Z174:Z183)</f>
        <v>6500635.5</v>
      </c>
    </row>
    <row r="185" spans="1:27" s="5" customFormat="1" x14ac:dyDescent="0.25">
      <c r="A185" s="17"/>
      <c r="B185" s="22"/>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7" s="7" customFormat="1" ht="18" x14ac:dyDescent="0.25">
      <c r="A186" s="35"/>
      <c r="B186" s="84" t="s">
        <v>155</v>
      </c>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row>
    <row r="187" spans="1:27" s="5" customFormat="1" x14ac:dyDescent="0.25">
      <c r="A187" s="17"/>
      <c r="B187" s="31"/>
      <c r="C187" s="19"/>
      <c r="D187" s="29" t="s">
        <v>96</v>
      </c>
      <c r="E187" s="29" t="s">
        <v>97</v>
      </c>
      <c r="F187" s="29" t="s">
        <v>98</v>
      </c>
      <c r="G187" s="29" t="s">
        <v>99</v>
      </c>
      <c r="H187" s="29" t="s">
        <v>100</v>
      </c>
      <c r="I187" s="29" t="s">
        <v>101</v>
      </c>
      <c r="J187" s="29" t="s">
        <v>102</v>
      </c>
      <c r="K187" s="29" t="s">
        <v>103</v>
      </c>
      <c r="L187" s="29" t="s">
        <v>104</v>
      </c>
      <c r="M187" s="29" t="s">
        <v>105</v>
      </c>
      <c r="N187" s="29" t="s">
        <v>106</v>
      </c>
      <c r="O187" s="29" t="s">
        <v>107</v>
      </c>
      <c r="P187" s="44" t="s">
        <v>108</v>
      </c>
      <c r="Q187" s="29" t="s">
        <v>109</v>
      </c>
      <c r="R187" s="29" t="s">
        <v>110</v>
      </c>
      <c r="S187" s="29" t="s">
        <v>111</v>
      </c>
      <c r="T187" s="29" t="s">
        <v>112</v>
      </c>
      <c r="U187" s="29" t="s">
        <v>113</v>
      </c>
      <c r="V187" s="29" t="s">
        <v>232</v>
      </c>
      <c r="W187" s="29" t="s">
        <v>114</v>
      </c>
      <c r="X187" s="16" t="s">
        <v>213</v>
      </c>
      <c r="Y187" s="16" t="s">
        <v>179</v>
      </c>
      <c r="Z187" s="16" t="s">
        <v>180</v>
      </c>
    </row>
    <row r="188" spans="1:27" s="5" customFormat="1" x14ac:dyDescent="0.25">
      <c r="A188" s="17" t="s">
        <v>14</v>
      </c>
      <c r="B188" s="30" t="s">
        <v>24</v>
      </c>
      <c r="C188" s="19" t="s">
        <v>16</v>
      </c>
      <c r="D188" s="19" t="s">
        <v>3</v>
      </c>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7" s="5" customFormat="1" ht="129" x14ac:dyDescent="0.25">
      <c r="A189" s="17">
        <v>1</v>
      </c>
      <c r="B189" s="48" t="s">
        <v>156</v>
      </c>
      <c r="C189" s="19" t="s">
        <v>16</v>
      </c>
      <c r="D189" s="19">
        <v>5000</v>
      </c>
      <c r="E189" s="19">
        <v>5000</v>
      </c>
      <c r="F189" s="19">
        <v>5000</v>
      </c>
      <c r="G189" s="19">
        <v>0</v>
      </c>
      <c r="H189" s="19">
        <v>0</v>
      </c>
      <c r="I189" s="19">
        <v>0</v>
      </c>
      <c r="J189" s="19">
        <v>0</v>
      </c>
      <c r="K189" s="19">
        <v>1500</v>
      </c>
      <c r="L189" s="19">
        <v>0</v>
      </c>
      <c r="M189" s="19">
        <v>1500</v>
      </c>
      <c r="N189" s="19">
        <v>5000</v>
      </c>
      <c r="O189" s="19">
        <v>5000</v>
      </c>
      <c r="P189" s="19">
        <v>0</v>
      </c>
      <c r="Q189" s="19">
        <v>0</v>
      </c>
      <c r="R189" s="19">
        <v>5000</v>
      </c>
      <c r="S189" s="19">
        <v>0</v>
      </c>
      <c r="T189" s="19">
        <v>5000</v>
      </c>
      <c r="U189" s="19">
        <v>5000</v>
      </c>
      <c r="V189" s="19">
        <v>0</v>
      </c>
      <c r="W189" s="19">
        <v>5000</v>
      </c>
      <c r="X189" s="19">
        <f>SUM(D189:W189)</f>
        <v>48000</v>
      </c>
      <c r="Y189" s="20">
        <v>23.83</v>
      </c>
      <c r="Z189" s="21">
        <f>(X189*Y189)</f>
        <v>1143840</v>
      </c>
      <c r="AA189" s="62">
        <f t="shared" ref="AA189:AA196" si="8">Y189*D189</f>
        <v>119149.99999999999</v>
      </c>
    </row>
    <row r="190" spans="1:27" s="5" customFormat="1" ht="86.25" x14ac:dyDescent="0.25">
      <c r="A190" s="17">
        <v>2</v>
      </c>
      <c r="B190" s="48" t="s">
        <v>157</v>
      </c>
      <c r="C190" s="19" t="s">
        <v>16</v>
      </c>
      <c r="D190" s="19">
        <v>5900</v>
      </c>
      <c r="E190" s="19">
        <v>5000</v>
      </c>
      <c r="F190" s="19">
        <v>5000</v>
      </c>
      <c r="G190" s="19">
        <v>0</v>
      </c>
      <c r="H190" s="19">
        <v>0</v>
      </c>
      <c r="I190" s="19">
        <v>0</v>
      </c>
      <c r="J190" s="19">
        <v>0</v>
      </c>
      <c r="K190" s="19">
        <v>1500</v>
      </c>
      <c r="L190" s="19">
        <v>0</v>
      </c>
      <c r="M190" s="19">
        <v>2000</v>
      </c>
      <c r="N190" s="19">
        <v>5900</v>
      </c>
      <c r="O190" s="19">
        <v>5900</v>
      </c>
      <c r="P190" s="19">
        <v>0</v>
      </c>
      <c r="Q190" s="19">
        <v>0</v>
      </c>
      <c r="R190" s="19">
        <v>5900</v>
      </c>
      <c r="S190" s="19">
        <v>0</v>
      </c>
      <c r="T190" s="19">
        <v>5900</v>
      </c>
      <c r="U190" s="19">
        <v>5900</v>
      </c>
      <c r="V190" s="19">
        <v>1000</v>
      </c>
      <c r="W190" s="19">
        <v>5900</v>
      </c>
      <c r="X190" s="19">
        <f t="shared" ref="X190:X196" si="9">SUM(D190:W190)</f>
        <v>55800</v>
      </c>
      <c r="Y190" s="20">
        <v>23.83</v>
      </c>
      <c r="Z190" s="21">
        <f t="shared" ref="Z190:Z196" si="10">(X190*Y190)</f>
        <v>1329714</v>
      </c>
      <c r="AA190" s="62">
        <f t="shared" si="8"/>
        <v>140597</v>
      </c>
    </row>
    <row r="191" spans="1:27" s="5" customFormat="1" ht="385.5" x14ac:dyDescent="0.25">
      <c r="A191" s="17">
        <v>3</v>
      </c>
      <c r="B191" s="48" t="s">
        <v>158</v>
      </c>
      <c r="C191" s="19" t="s">
        <v>16</v>
      </c>
      <c r="D191" s="19">
        <v>10</v>
      </c>
      <c r="E191" s="19">
        <v>50</v>
      </c>
      <c r="F191" s="19">
        <v>50</v>
      </c>
      <c r="G191" s="19">
        <v>0</v>
      </c>
      <c r="H191" s="19">
        <v>65</v>
      </c>
      <c r="I191" s="19">
        <v>65</v>
      </c>
      <c r="J191" s="19">
        <v>5</v>
      </c>
      <c r="K191" s="19">
        <v>3</v>
      </c>
      <c r="L191" s="19">
        <v>0</v>
      </c>
      <c r="M191" s="19">
        <v>0</v>
      </c>
      <c r="N191" s="19">
        <v>10</v>
      </c>
      <c r="O191" s="19">
        <v>10</v>
      </c>
      <c r="P191" s="19">
        <v>0</v>
      </c>
      <c r="Q191" s="19">
        <v>0</v>
      </c>
      <c r="R191" s="19">
        <v>10</v>
      </c>
      <c r="S191" s="19">
        <v>0</v>
      </c>
      <c r="T191" s="19">
        <v>10</v>
      </c>
      <c r="U191" s="19">
        <v>10</v>
      </c>
      <c r="V191" s="19">
        <v>20</v>
      </c>
      <c r="W191" s="19">
        <v>10</v>
      </c>
      <c r="X191" s="19">
        <f t="shared" si="9"/>
        <v>328</v>
      </c>
      <c r="Y191" s="20">
        <v>4410</v>
      </c>
      <c r="Z191" s="21">
        <f t="shared" si="10"/>
        <v>1446480</v>
      </c>
      <c r="AA191" s="62">
        <f t="shared" si="8"/>
        <v>44100</v>
      </c>
    </row>
    <row r="192" spans="1:27" s="5" customFormat="1" ht="399.75" x14ac:dyDescent="0.25">
      <c r="A192" s="17">
        <v>4</v>
      </c>
      <c r="B192" s="48" t="s">
        <v>159</v>
      </c>
      <c r="C192" s="19" t="s">
        <v>16</v>
      </c>
      <c r="D192" s="19">
        <v>10</v>
      </c>
      <c r="E192" s="19">
        <v>50</v>
      </c>
      <c r="F192" s="19">
        <v>50</v>
      </c>
      <c r="G192" s="19">
        <v>0</v>
      </c>
      <c r="H192" s="19">
        <v>50</v>
      </c>
      <c r="I192" s="19">
        <v>50</v>
      </c>
      <c r="J192" s="19">
        <v>5</v>
      </c>
      <c r="K192" s="19">
        <v>3</v>
      </c>
      <c r="L192" s="19">
        <v>0</v>
      </c>
      <c r="M192" s="19">
        <v>0</v>
      </c>
      <c r="N192" s="19">
        <v>10</v>
      </c>
      <c r="O192" s="19">
        <v>10</v>
      </c>
      <c r="P192" s="19"/>
      <c r="Q192" s="19">
        <v>0</v>
      </c>
      <c r="R192" s="19">
        <v>10</v>
      </c>
      <c r="S192" s="19">
        <v>0</v>
      </c>
      <c r="T192" s="19">
        <v>10</v>
      </c>
      <c r="U192" s="19">
        <v>10</v>
      </c>
      <c r="V192" s="19">
        <v>20</v>
      </c>
      <c r="W192" s="19">
        <v>10</v>
      </c>
      <c r="X192" s="19">
        <f t="shared" si="9"/>
        <v>298</v>
      </c>
      <c r="Y192" s="20">
        <v>3316.67</v>
      </c>
      <c r="Z192" s="21">
        <f t="shared" si="10"/>
        <v>988367.66</v>
      </c>
      <c r="AA192" s="62">
        <f t="shared" si="8"/>
        <v>33166.699999999997</v>
      </c>
    </row>
    <row r="193" spans="1:27" s="5" customFormat="1" ht="399.75" x14ac:dyDescent="0.25">
      <c r="A193" s="17">
        <v>5</v>
      </c>
      <c r="B193" s="46" t="s">
        <v>160</v>
      </c>
      <c r="C193" s="19" t="s">
        <v>16</v>
      </c>
      <c r="D193" s="19">
        <v>10</v>
      </c>
      <c r="E193" s="19">
        <v>50</v>
      </c>
      <c r="F193" s="19">
        <v>0</v>
      </c>
      <c r="G193" s="19">
        <v>0</v>
      </c>
      <c r="H193" s="19">
        <v>50</v>
      </c>
      <c r="I193" s="19">
        <v>50</v>
      </c>
      <c r="J193" s="19">
        <v>5</v>
      </c>
      <c r="K193" s="19">
        <v>3</v>
      </c>
      <c r="L193" s="19">
        <v>0</v>
      </c>
      <c r="M193" s="19">
        <v>0</v>
      </c>
      <c r="N193" s="19">
        <v>10</v>
      </c>
      <c r="O193" s="19">
        <v>10</v>
      </c>
      <c r="P193" s="19">
        <v>0</v>
      </c>
      <c r="Q193" s="19">
        <v>0</v>
      </c>
      <c r="R193" s="19">
        <v>10</v>
      </c>
      <c r="S193" s="19">
        <v>0</v>
      </c>
      <c r="T193" s="19">
        <v>10</v>
      </c>
      <c r="U193" s="19">
        <v>10</v>
      </c>
      <c r="V193" s="19">
        <v>20</v>
      </c>
      <c r="W193" s="19">
        <v>10</v>
      </c>
      <c r="X193" s="19">
        <f t="shared" si="9"/>
        <v>248</v>
      </c>
      <c r="Y193" s="20">
        <v>3316.67</v>
      </c>
      <c r="Z193" s="21">
        <f t="shared" si="10"/>
        <v>822534.16</v>
      </c>
      <c r="AA193" s="62">
        <f t="shared" si="8"/>
        <v>33166.699999999997</v>
      </c>
    </row>
    <row r="194" spans="1:27" s="5" customFormat="1" ht="409.5" x14ac:dyDescent="0.25">
      <c r="A194" s="17">
        <v>6</v>
      </c>
      <c r="B194" s="48" t="s">
        <v>161</v>
      </c>
      <c r="C194" s="19" t="s">
        <v>16</v>
      </c>
      <c r="D194" s="19">
        <v>10</v>
      </c>
      <c r="E194" s="19">
        <v>50</v>
      </c>
      <c r="F194" s="19">
        <v>50</v>
      </c>
      <c r="G194" s="19">
        <v>0</v>
      </c>
      <c r="H194" s="19">
        <v>10</v>
      </c>
      <c r="I194" s="19">
        <v>0</v>
      </c>
      <c r="J194" s="19">
        <v>5</v>
      </c>
      <c r="K194" s="19">
        <v>5</v>
      </c>
      <c r="L194" s="19">
        <v>0</v>
      </c>
      <c r="M194" s="19"/>
      <c r="N194" s="19">
        <v>10</v>
      </c>
      <c r="O194" s="19">
        <v>10</v>
      </c>
      <c r="P194" s="19"/>
      <c r="Q194" s="19">
        <v>0</v>
      </c>
      <c r="R194" s="19">
        <v>10</v>
      </c>
      <c r="S194" s="19">
        <v>0</v>
      </c>
      <c r="T194" s="19">
        <v>10</v>
      </c>
      <c r="U194" s="19">
        <v>10</v>
      </c>
      <c r="V194" s="19">
        <v>20</v>
      </c>
      <c r="W194" s="19">
        <v>10</v>
      </c>
      <c r="X194" s="19">
        <f t="shared" si="9"/>
        <v>210</v>
      </c>
      <c r="Y194" s="20">
        <v>3316.67</v>
      </c>
      <c r="Z194" s="21">
        <f t="shared" si="10"/>
        <v>696500.70000000007</v>
      </c>
      <c r="AA194" s="62">
        <f t="shared" si="8"/>
        <v>33166.699999999997</v>
      </c>
    </row>
    <row r="195" spans="1:27" s="5" customFormat="1" ht="409.5" customHeight="1" x14ac:dyDescent="0.25">
      <c r="A195" s="17">
        <v>7</v>
      </c>
      <c r="B195" s="46" t="s">
        <v>162</v>
      </c>
      <c r="C195" s="19" t="s">
        <v>16</v>
      </c>
      <c r="D195" s="19">
        <v>10</v>
      </c>
      <c r="E195" s="19">
        <v>50</v>
      </c>
      <c r="F195" s="19">
        <v>50</v>
      </c>
      <c r="G195" s="19">
        <v>0</v>
      </c>
      <c r="H195" s="19">
        <v>25</v>
      </c>
      <c r="I195" s="19">
        <v>25</v>
      </c>
      <c r="J195" s="19">
        <v>2</v>
      </c>
      <c r="K195" s="19">
        <v>5</v>
      </c>
      <c r="L195" s="19">
        <v>0</v>
      </c>
      <c r="M195" s="19">
        <v>1</v>
      </c>
      <c r="N195" s="19">
        <v>10</v>
      </c>
      <c r="O195" s="19">
        <v>10</v>
      </c>
      <c r="P195" s="19"/>
      <c r="Q195" s="19">
        <v>0</v>
      </c>
      <c r="R195" s="19">
        <v>10</v>
      </c>
      <c r="S195" s="19">
        <v>0</v>
      </c>
      <c r="T195" s="19">
        <v>10</v>
      </c>
      <c r="U195" s="19">
        <v>10</v>
      </c>
      <c r="V195" s="19">
        <v>20</v>
      </c>
      <c r="W195" s="19">
        <v>10</v>
      </c>
      <c r="X195" s="19">
        <f t="shared" si="9"/>
        <v>248</v>
      </c>
      <c r="Y195" s="20">
        <v>4110</v>
      </c>
      <c r="Z195" s="21">
        <f t="shared" si="10"/>
        <v>1019280</v>
      </c>
      <c r="AA195" s="62">
        <f t="shared" si="8"/>
        <v>41100</v>
      </c>
    </row>
    <row r="196" spans="1:27" s="5" customFormat="1" ht="86.25" x14ac:dyDescent="0.25">
      <c r="A196" s="17">
        <v>8</v>
      </c>
      <c r="B196" s="48" t="s">
        <v>163</v>
      </c>
      <c r="C196" s="19" t="s">
        <v>16</v>
      </c>
      <c r="D196" s="19">
        <v>500</v>
      </c>
      <c r="E196" s="19">
        <v>1000</v>
      </c>
      <c r="F196" s="19">
        <v>500</v>
      </c>
      <c r="G196" s="19">
        <v>0</v>
      </c>
      <c r="H196" s="19">
        <v>0</v>
      </c>
      <c r="I196" s="19">
        <v>0</v>
      </c>
      <c r="J196" s="19">
        <v>0</v>
      </c>
      <c r="K196" s="19">
        <v>250</v>
      </c>
      <c r="L196" s="19">
        <v>0</v>
      </c>
      <c r="M196" s="19">
        <v>0</v>
      </c>
      <c r="N196" s="19">
        <v>500</v>
      </c>
      <c r="O196" s="19">
        <v>500</v>
      </c>
      <c r="P196" s="19">
        <v>0</v>
      </c>
      <c r="Q196" s="19">
        <v>0</v>
      </c>
      <c r="R196" s="19">
        <v>500</v>
      </c>
      <c r="S196" s="19">
        <v>0</v>
      </c>
      <c r="T196" s="19">
        <v>500</v>
      </c>
      <c r="U196" s="19">
        <v>500</v>
      </c>
      <c r="V196" s="19">
        <v>200</v>
      </c>
      <c r="W196" s="19">
        <v>500</v>
      </c>
      <c r="X196" s="19">
        <f t="shared" si="9"/>
        <v>5450</v>
      </c>
      <c r="Y196" s="20">
        <v>27.67</v>
      </c>
      <c r="Z196" s="21">
        <f t="shared" si="10"/>
        <v>150801.5</v>
      </c>
      <c r="AA196" s="62">
        <f t="shared" si="8"/>
        <v>13835</v>
      </c>
    </row>
    <row r="197" spans="1:27" s="5" customFormat="1" ht="15.75" x14ac:dyDescent="0.25">
      <c r="A197" s="17"/>
      <c r="B197" s="48"/>
      <c r="C197" s="82" t="s">
        <v>190</v>
      </c>
      <c r="D197" s="82"/>
      <c r="E197" s="82"/>
      <c r="F197" s="82"/>
      <c r="G197" s="82"/>
      <c r="H197" s="82"/>
      <c r="I197" s="82"/>
      <c r="J197" s="82"/>
      <c r="K197" s="82"/>
      <c r="L197" s="82"/>
      <c r="M197" s="82"/>
      <c r="N197" s="82"/>
      <c r="O197" s="82"/>
      <c r="P197" s="82"/>
      <c r="Q197" s="82"/>
      <c r="R197" s="82"/>
      <c r="S197" s="82"/>
      <c r="T197" s="82"/>
      <c r="U197" s="82"/>
      <c r="V197" s="82"/>
      <c r="W197" s="82"/>
      <c r="X197" s="65"/>
      <c r="Y197" s="56">
        <f>SUM(Y189:Y196)</f>
        <v>18545.339999999997</v>
      </c>
      <c r="Z197" s="56">
        <f>SUM(Z189:Z196)</f>
        <v>7597518.0200000005</v>
      </c>
    </row>
    <row r="198" spans="1:27" s="5" customFormat="1" ht="15.75" x14ac:dyDescent="0.25">
      <c r="A198" s="17"/>
      <c r="B198" s="48"/>
      <c r="C198" s="57"/>
      <c r="D198" s="57"/>
      <c r="E198" s="57"/>
      <c r="F198" s="57"/>
      <c r="G198" s="57"/>
      <c r="H198" s="57"/>
      <c r="I198" s="57"/>
      <c r="J198" s="57"/>
      <c r="K198" s="57"/>
      <c r="L198" s="57"/>
      <c r="M198" s="57"/>
      <c r="N198" s="57"/>
      <c r="O198" s="57"/>
      <c r="P198" s="57"/>
      <c r="Q198" s="57"/>
      <c r="R198" s="57"/>
      <c r="S198" s="57"/>
      <c r="T198" s="57"/>
      <c r="U198" s="57"/>
      <c r="V198" s="74"/>
      <c r="W198" s="57"/>
      <c r="X198" s="65"/>
      <c r="Y198" s="56"/>
      <c r="Z198" s="56"/>
    </row>
    <row r="199" spans="1:27" s="7" customFormat="1" ht="18" x14ac:dyDescent="0.25">
      <c r="A199" s="35"/>
      <c r="B199" s="84" t="s">
        <v>164</v>
      </c>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row>
    <row r="200" spans="1:27" s="5" customFormat="1" x14ac:dyDescent="0.25">
      <c r="A200" s="17"/>
      <c r="B200" s="31" t="s">
        <v>164</v>
      </c>
      <c r="C200" s="19"/>
      <c r="D200" s="29" t="s">
        <v>96</v>
      </c>
      <c r="E200" s="29" t="s">
        <v>97</v>
      </c>
      <c r="F200" s="29" t="s">
        <v>98</v>
      </c>
      <c r="G200" s="29" t="s">
        <v>99</v>
      </c>
      <c r="H200" s="29" t="s">
        <v>100</v>
      </c>
      <c r="I200" s="29" t="s">
        <v>101</v>
      </c>
      <c r="J200" s="29" t="s">
        <v>102</v>
      </c>
      <c r="K200" s="29" t="s">
        <v>103</v>
      </c>
      <c r="L200" s="29" t="s">
        <v>104</v>
      </c>
      <c r="M200" s="29" t="s">
        <v>105</v>
      </c>
      <c r="N200" s="29" t="s">
        <v>106</v>
      </c>
      <c r="O200" s="29" t="s">
        <v>107</v>
      </c>
      <c r="P200" s="44" t="s">
        <v>108</v>
      </c>
      <c r="Q200" s="29" t="s">
        <v>109</v>
      </c>
      <c r="R200" s="29" t="s">
        <v>110</v>
      </c>
      <c r="S200" s="29" t="s">
        <v>111</v>
      </c>
      <c r="T200" s="29" t="s">
        <v>112</v>
      </c>
      <c r="U200" s="29" t="s">
        <v>113</v>
      </c>
      <c r="V200" s="29" t="s">
        <v>232</v>
      </c>
      <c r="W200" s="29" t="s">
        <v>114</v>
      </c>
      <c r="X200" s="16" t="s">
        <v>213</v>
      </c>
      <c r="Y200" s="16" t="s">
        <v>179</v>
      </c>
      <c r="Z200" s="16" t="s">
        <v>180</v>
      </c>
    </row>
    <row r="201" spans="1:27" s="5" customFormat="1" x14ac:dyDescent="0.25">
      <c r="A201" s="17" t="s">
        <v>14</v>
      </c>
      <c r="B201" s="30" t="s">
        <v>1</v>
      </c>
      <c r="C201" s="19" t="s">
        <v>16</v>
      </c>
      <c r="D201" s="19" t="s">
        <v>3</v>
      </c>
      <c r="E201" s="19" t="s">
        <v>3</v>
      </c>
      <c r="F201" s="19" t="s">
        <v>3</v>
      </c>
      <c r="G201" s="19" t="s">
        <v>3</v>
      </c>
      <c r="H201" s="19" t="s">
        <v>3</v>
      </c>
      <c r="I201" s="19" t="s">
        <v>3</v>
      </c>
      <c r="J201" s="19" t="s">
        <v>3</v>
      </c>
      <c r="K201" s="19" t="s">
        <v>3</v>
      </c>
      <c r="L201" s="19" t="s">
        <v>3</v>
      </c>
      <c r="M201" s="19" t="s">
        <v>3</v>
      </c>
      <c r="N201" s="19" t="s">
        <v>3</v>
      </c>
      <c r="O201" s="19" t="s">
        <v>3</v>
      </c>
      <c r="P201" s="19" t="s">
        <v>3</v>
      </c>
      <c r="Q201" s="19" t="s">
        <v>3</v>
      </c>
      <c r="R201" s="19" t="s">
        <v>3</v>
      </c>
      <c r="S201" s="19" t="s">
        <v>3</v>
      </c>
      <c r="T201" s="19" t="s">
        <v>3</v>
      </c>
      <c r="U201" s="19" t="s">
        <v>3</v>
      </c>
      <c r="V201" s="19" t="s">
        <v>3</v>
      </c>
      <c r="W201" s="19" t="s">
        <v>3</v>
      </c>
      <c r="X201" s="19"/>
      <c r="Y201" s="19"/>
      <c r="Z201" s="19"/>
    </row>
    <row r="202" spans="1:27" s="5" customFormat="1" ht="57.75" x14ac:dyDescent="0.25">
      <c r="A202" s="17">
        <v>1</v>
      </c>
      <c r="B202" s="22" t="s">
        <v>165</v>
      </c>
      <c r="C202" s="19" t="s">
        <v>215</v>
      </c>
      <c r="D202" s="51">
        <v>200</v>
      </c>
      <c r="E202" s="51">
        <v>200</v>
      </c>
      <c r="F202" s="51">
        <v>200</v>
      </c>
      <c r="G202" s="19">
        <v>0</v>
      </c>
      <c r="H202" s="51">
        <v>200</v>
      </c>
      <c r="I202" s="51">
        <v>200</v>
      </c>
      <c r="J202" s="19">
        <v>0</v>
      </c>
      <c r="K202" s="51">
        <v>40</v>
      </c>
      <c r="L202" s="19">
        <v>0</v>
      </c>
      <c r="M202" s="19">
        <v>0</v>
      </c>
      <c r="N202" s="51">
        <v>40</v>
      </c>
      <c r="O202" s="51">
        <v>200</v>
      </c>
      <c r="P202" s="19">
        <v>0</v>
      </c>
      <c r="Q202" s="19">
        <v>0</v>
      </c>
      <c r="R202" s="51">
        <v>200</v>
      </c>
      <c r="S202" s="51">
        <v>40</v>
      </c>
      <c r="T202" s="51">
        <v>200</v>
      </c>
      <c r="U202" s="51">
        <v>200</v>
      </c>
      <c r="V202" s="51">
        <v>0</v>
      </c>
      <c r="W202" s="51">
        <v>200</v>
      </c>
      <c r="X202" s="51">
        <f>SUM(D202:W202)</f>
        <v>2120</v>
      </c>
      <c r="Y202" s="20">
        <v>181.67</v>
      </c>
      <c r="Z202" s="20">
        <f>(2120*181.67)</f>
        <v>385140.39999999997</v>
      </c>
    </row>
    <row r="203" spans="1:27" s="5" customFormat="1" ht="57.75" x14ac:dyDescent="0.25">
      <c r="A203" s="17">
        <v>2</v>
      </c>
      <c r="B203" s="22" t="s">
        <v>166</v>
      </c>
      <c r="C203" s="19" t="s">
        <v>215</v>
      </c>
      <c r="D203" s="51">
        <v>600</v>
      </c>
      <c r="E203" s="51">
        <v>600</v>
      </c>
      <c r="F203" s="51">
        <v>600</v>
      </c>
      <c r="G203" s="19">
        <v>0</v>
      </c>
      <c r="H203" s="51">
        <v>600</v>
      </c>
      <c r="I203" s="51">
        <v>600</v>
      </c>
      <c r="J203" s="19">
        <v>0</v>
      </c>
      <c r="K203" s="51">
        <v>120</v>
      </c>
      <c r="L203" s="19">
        <v>0</v>
      </c>
      <c r="M203" s="19">
        <v>0</v>
      </c>
      <c r="N203" s="51">
        <v>120</v>
      </c>
      <c r="O203" s="51">
        <v>120</v>
      </c>
      <c r="P203" s="19">
        <v>0</v>
      </c>
      <c r="Q203" s="19">
        <v>0</v>
      </c>
      <c r="R203" s="51">
        <v>600</v>
      </c>
      <c r="S203" s="51">
        <v>120</v>
      </c>
      <c r="T203" s="51">
        <v>600</v>
      </c>
      <c r="U203" s="51">
        <v>600</v>
      </c>
      <c r="V203" s="51">
        <v>0</v>
      </c>
      <c r="W203" s="51">
        <v>600</v>
      </c>
      <c r="X203" s="51">
        <f>SUM(D203:W203)</f>
        <v>5880</v>
      </c>
      <c r="Y203" s="20">
        <v>238.83</v>
      </c>
      <c r="Z203" s="20">
        <f>(X203*Y203)</f>
        <v>1404320.4000000001</v>
      </c>
    </row>
    <row r="204" spans="1:27" s="5" customFormat="1" ht="87" x14ac:dyDescent="0.25">
      <c r="A204" s="17">
        <v>3</v>
      </c>
      <c r="B204" s="22" t="s">
        <v>167</v>
      </c>
      <c r="C204" s="19" t="s">
        <v>215</v>
      </c>
      <c r="D204" s="51">
        <v>600</v>
      </c>
      <c r="E204" s="51">
        <v>600</v>
      </c>
      <c r="F204" s="51">
        <v>600</v>
      </c>
      <c r="G204" s="19">
        <v>0</v>
      </c>
      <c r="H204" s="51">
        <v>600</v>
      </c>
      <c r="I204" s="51">
        <v>600</v>
      </c>
      <c r="J204" s="19">
        <v>0</v>
      </c>
      <c r="K204" s="51">
        <v>240</v>
      </c>
      <c r="L204" s="19">
        <v>0</v>
      </c>
      <c r="M204" s="19">
        <v>0</v>
      </c>
      <c r="N204" s="51">
        <v>240</v>
      </c>
      <c r="O204" s="51">
        <v>240</v>
      </c>
      <c r="P204" s="19">
        <v>0</v>
      </c>
      <c r="Q204" s="19">
        <v>0</v>
      </c>
      <c r="R204" s="51">
        <v>600</v>
      </c>
      <c r="S204" s="51">
        <v>240</v>
      </c>
      <c r="T204" s="51">
        <v>600</v>
      </c>
      <c r="U204" s="51">
        <v>600</v>
      </c>
      <c r="V204" s="51">
        <v>0</v>
      </c>
      <c r="W204" s="51">
        <v>600</v>
      </c>
      <c r="X204" s="51">
        <f>SUM(D204:W204)</f>
        <v>6360</v>
      </c>
      <c r="Y204" s="20">
        <v>420</v>
      </c>
      <c r="Z204" s="20">
        <f>(X204*Y204)</f>
        <v>2671200</v>
      </c>
    </row>
    <row r="205" spans="1:27" s="5" customFormat="1" ht="15.75" x14ac:dyDescent="0.25">
      <c r="A205" s="17"/>
      <c r="B205" s="22"/>
      <c r="C205" s="82" t="s">
        <v>191</v>
      </c>
      <c r="D205" s="82"/>
      <c r="E205" s="82"/>
      <c r="F205" s="82"/>
      <c r="G205" s="82"/>
      <c r="H205" s="82"/>
      <c r="I205" s="82"/>
      <c r="J205" s="82"/>
      <c r="K205" s="82"/>
      <c r="L205" s="82"/>
      <c r="M205" s="82"/>
      <c r="N205" s="82"/>
      <c r="O205" s="82"/>
      <c r="P205" s="82"/>
      <c r="Q205" s="82"/>
      <c r="R205" s="82"/>
      <c r="S205" s="82"/>
      <c r="T205" s="82"/>
      <c r="U205" s="82"/>
      <c r="V205" s="82"/>
      <c r="W205" s="82"/>
      <c r="X205" s="65"/>
      <c r="Y205" s="58">
        <f>SUM(Y202:Y204)</f>
        <v>840.5</v>
      </c>
      <c r="Z205" s="58">
        <f>SUM(Z202:Z204)</f>
        <v>4460660.8</v>
      </c>
    </row>
    <row r="206" spans="1:27" s="5" customFormat="1" x14ac:dyDescent="0.25">
      <c r="A206" s="17"/>
      <c r="B206" s="22"/>
      <c r="C206" s="19"/>
      <c r="D206" s="51"/>
      <c r="E206" s="51"/>
      <c r="F206" s="51"/>
      <c r="G206" s="19"/>
      <c r="H206" s="51"/>
      <c r="I206" s="51"/>
      <c r="J206" s="19"/>
      <c r="K206" s="51"/>
      <c r="L206" s="19"/>
      <c r="M206" s="19"/>
      <c r="N206" s="51"/>
      <c r="O206" s="51"/>
      <c r="P206" s="19"/>
      <c r="Q206" s="19"/>
      <c r="R206" s="51"/>
      <c r="S206" s="51"/>
      <c r="T206" s="51"/>
      <c r="U206" s="51"/>
      <c r="V206" s="51"/>
      <c r="W206" s="51"/>
      <c r="X206" s="51"/>
      <c r="Y206" s="20"/>
      <c r="Z206" s="20"/>
    </row>
    <row r="207" spans="1:27" s="7" customFormat="1" ht="18" x14ac:dyDescent="0.25">
      <c r="A207" s="35"/>
      <c r="B207" s="84" t="s">
        <v>171</v>
      </c>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row>
    <row r="208" spans="1:27" s="5" customFormat="1" ht="44.25" customHeight="1" x14ac:dyDescent="0.25">
      <c r="A208" s="17"/>
      <c r="B208" s="31"/>
      <c r="C208" s="19"/>
      <c r="D208" s="29" t="s">
        <v>96</v>
      </c>
      <c r="E208" s="29" t="s">
        <v>97</v>
      </c>
      <c r="F208" s="29" t="s">
        <v>98</v>
      </c>
      <c r="G208" s="29" t="s">
        <v>99</v>
      </c>
      <c r="H208" s="29" t="s">
        <v>100</v>
      </c>
      <c r="I208" s="29" t="s">
        <v>101</v>
      </c>
      <c r="J208" s="29" t="s">
        <v>102</v>
      </c>
      <c r="K208" s="29" t="s">
        <v>103</v>
      </c>
      <c r="L208" s="29" t="s">
        <v>104</v>
      </c>
      <c r="M208" s="29" t="s">
        <v>105</v>
      </c>
      <c r="N208" s="29" t="s">
        <v>106</v>
      </c>
      <c r="O208" s="29" t="s">
        <v>107</v>
      </c>
      <c r="P208" s="44" t="s">
        <v>108</v>
      </c>
      <c r="Q208" s="29" t="s">
        <v>109</v>
      </c>
      <c r="R208" s="29" t="s">
        <v>110</v>
      </c>
      <c r="S208" s="29" t="s">
        <v>111</v>
      </c>
      <c r="T208" s="29" t="s">
        <v>112</v>
      </c>
      <c r="U208" s="29" t="s">
        <v>113</v>
      </c>
      <c r="V208" s="29" t="s">
        <v>232</v>
      </c>
      <c r="W208" s="29" t="s">
        <v>114</v>
      </c>
      <c r="X208" s="16" t="s">
        <v>213</v>
      </c>
      <c r="Y208" s="16" t="s">
        <v>179</v>
      </c>
      <c r="Z208" s="16" t="s">
        <v>180</v>
      </c>
    </row>
    <row r="209" spans="1:26" s="5" customFormat="1" ht="38.25" x14ac:dyDescent="0.25">
      <c r="A209" s="17" t="s">
        <v>14</v>
      </c>
      <c r="B209" s="30" t="s">
        <v>1</v>
      </c>
      <c r="C209" s="19" t="s">
        <v>16</v>
      </c>
      <c r="D209" s="51" t="s">
        <v>170</v>
      </c>
      <c r="E209" s="51" t="s">
        <v>170</v>
      </c>
      <c r="F209" s="51" t="s">
        <v>170</v>
      </c>
      <c r="G209" s="51" t="s">
        <v>170</v>
      </c>
      <c r="H209" s="51" t="s">
        <v>170</v>
      </c>
      <c r="I209" s="51" t="s">
        <v>170</v>
      </c>
      <c r="J209" s="51" t="s">
        <v>170</v>
      </c>
      <c r="K209" s="51" t="s">
        <v>170</v>
      </c>
      <c r="L209" s="51" t="s">
        <v>170</v>
      </c>
      <c r="M209" s="51" t="s">
        <v>170</v>
      </c>
      <c r="N209" s="51" t="s">
        <v>170</v>
      </c>
      <c r="O209" s="51" t="s">
        <v>170</v>
      </c>
      <c r="P209" s="51" t="s">
        <v>170</v>
      </c>
      <c r="Q209" s="51" t="s">
        <v>170</v>
      </c>
      <c r="R209" s="51" t="s">
        <v>170</v>
      </c>
      <c r="S209" s="51" t="s">
        <v>170</v>
      </c>
      <c r="T209" s="51" t="s">
        <v>170</v>
      </c>
      <c r="U209" s="51" t="s">
        <v>170</v>
      </c>
      <c r="V209" s="51" t="s">
        <v>170</v>
      </c>
      <c r="W209" s="51" t="s">
        <v>170</v>
      </c>
      <c r="X209" s="51"/>
      <c r="Y209" s="19"/>
      <c r="Z209" s="19"/>
    </row>
    <row r="210" spans="1:26" s="5" customFormat="1" ht="73.5" x14ac:dyDescent="0.25">
      <c r="A210" s="17">
        <v>1</v>
      </c>
      <c r="B210" s="22" t="s">
        <v>168</v>
      </c>
      <c r="C210" s="52" t="s">
        <v>169</v>
      </c>
      <c r="D210" s="19">
        <v>4</v>
      </c>
      <c r="E210" s="19">
        <v>4</v>
      </c>
      <c r="F210" s="19">
        <v>4</v>
      </c>
      <c r="G210" s="19">
        <v>0</v>
      </c>
      <c r="H210" s="19">
        <v>4</v>
      </c>
      <c r="I210" s="19">
        <v>0</v>
      </c>
      <c r="J210" s="19">
        <v>0</v>
      </c>
      <c r="K210" s="19">
        <v>1</v>
      </c>
      <c r="L210" s="19">
        <v>0</v>
      </c>
      <c r="M210" s="19">
        <v>0</v>
      </c>
      <c r="N210" s="19">
        <v>0</v>
      </c>
      <c r="O210" s="19">
        <v>2</v>
      </c>
      <c r="P210" s="19">
        <v>0</v>
      </c>
      <c r="Q210" s="19">
        <v>0</v>
      </c>
      <c r="R210" s="19">
        <v>4</v>
      </c>
      <c r="S210" s="19">
        <v>0</v>
      </c>
      <c r="T210" s="19">
        <v>4</v>
      </c>
      <c r="U210" s="19">
        <v>4</v>
      </c>
      <c r="V210" s="19">
        <v>0</v>
      </c>
      <c r="W210" s="19">
        <v>4</v>
      </c>
      <c r="X210" s="19">
        <f>SUM(D210:W210)</f>
        <v>35</v>
      </c>
      <c r="Y210" s="20">
        <v>28000</v>
      </c>
      <c r="Z210" s="70">
        <f>(X210*Y210)</f>
        <v>980000</v>
      </c>
    </row>
    <row r="211" spans="1:26" s="5" customFormat="1" ht="15.75" x14ac:dyDescent="0.25">
      <c r="A211" s="17"/>
      <c r="B211" s="22"/>
      <c r="C211" s="82" t="s">
        <v>193</v>
      </c>
      <c r="D211" s="82"/>
      <c r="E211" s="82"/>
      <c r="F211" s="82"/>
      <c r="G211" s="82"/>
      <c r="H211" s="82"/>
      <c r="I211" s="82"/>
      <c r="J211" s="82"/>
      <c r="K211" s="82"/>
      <c r="L211" s="82"/>
      <c r="M211" s="82"/>
      <c r="N211" s="82"/>
      <c r="O211" s="82"/>
      <c r="P211" s="82"/>
      <c r="Q211" s="82"/>
      <c r="R211" s="82"/>
      <c r="S211" s="82"/>
      <c r="T211" s="82"/>
      <c r="U211" s="82"/>
      <c r="V211" s="82"/>
      <c r="W211" s="82"/>
      <c r="X211" s="65"/>
      <c r="Y211" s="58">
        <v>28000</v>
      </c>
      <c r="Z211" s="69">
        <f>35*28000</f>
        <v>980000</v>
      </c>
    </row>
    <row r="212" spans="1:26" s="7" customFormat="1" ht="18" x14ac:dyDescent="0.25">
      <c r="A212" s="35"/>
      <c r="B212" s="84" t="s">
        <v>172</v>
      </c>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row>
    <row r="213" spans="1:26" s="5" customFormat="1" x14ac:dyDescent="0.25">
      <c r="A213" s="17"/>
      <c r="B213" s="31"/>
      <c r="C213" s="19"/>
      <c r="D213" s="29" t="s">
        <v>96</v>
      </c>
      <c r="E213" s="29" t="s">
        <v>97</v>
      </c>
      <c r="F213" s="29" t="s">
        <v>98</v>
      </c>
      <c r="G213" s="29" t="s">
        <v>99</v>
      </c>
      <c r="H213" s="29" t="s">
        <v>100</v>
      </c>
      <c r="I213" s="29" t="s">
        <v>101</v>
      </c>
      <c r="J213" s="29" t="s">
        <v>102</v>
      </c>
      <c r="K213" s="29" t="s">
        <v>103</v>
      </c>
      <c r="L213" s="29" t="s">
        <v>104</v>
      </c>
      <c r="M213" s="29" t="s">
        <v>105</v>
      </c>
      <c r="N213" s="29" t="s">
        <v>106</v>
      </c>
      <c r="O213" s="29" t="s">
        <v>107</v>
      </c>
      <c r="P213" s="44" t="s">
        <v>108</v>
      </c>
      <c r="Q213" s="29" t="s">
        <v>109</v>
      </c>
      <c r="R213" s="29" t="s">
        <v>110</v>
      </c>
      <c r="S213" s="29" t="s">
        <v>111</v>
      </c>
      <c r="T213" s="29" t="s">
        <v>112</v>
      </c>
      <c r="U213" s="29" t="s">
        <v>113</v>
      </c>
      <c r="V213" s="29" t="s">
        <v>232</v>
      </c>
      <c r="W213" s="29" t="s">
        <v>114</v>
      </c>
      <c r="X213" s="16" t="s">
        <v>213</v>
      </c>
      <c r="Y213" s="16" t="s">
        <v>179</v>
      </c>
      <c r="Z213" s="16" t="s">
        <v>180</v>
      </c>
    </row>
    <row r="214" spans="1:26" s="5" customFormat="1" x14ac:dyDescent="0.25">
      <c r="A214" s="17" t="s">
        <v>0</v>
      </c>
      <c r="B214" s="30" t="s">
        <v>1</v>
      </c>
      <c r="C214" s="19" t="s">
        <v>16</v>
      </c>
      <c r="D214" s="19" t="s">
        <v>3</v>
      </c>
      <c r="E214" s="19" t="s">
        <v>3</v>
      </c>
      <c r="F214" s="19" t="s">
        <v>3</v>
      </c>
      <c r="G214" s="19" t="s">
        <v>3</v>
      </c>
      <c r="H214" s="19" t="s">
        <v>3</v>
      </c>
      <c r="I214" s="19" t="s">
        <v>3</v>
      </c>
      <c r="J214" s="19" t="s">
        <v>3</v>
      </c>
      <c r="K214" s="19" t="s">
        <v>3</v>
      </c>
      <c r="L214" s="19" t="s">
        <v>3</v>
      </c>
      <c r="M214" s="19" t="s">
        <v>3</v>
      </c>
      <c r="N214" s="19" t="s">
        <v>3</v>
      </c>
      <c r="O214" s="19" t="s">
        <v>3</v>
      </c>
      <c r="P214" s="19" t="s">
        <v>3</v>
      </c>
      <c r="Q214" s="19" t="s">
        <v>3</v>
      </c>
      <c r="R214" s="19" t="s">
        <v>3</v>
      </c>
      <c r="S214" s="19" t="s">
        <v>3</v>
      </c>
      <c r="T214" s="19" t="s">
        <v>3</v>
      </c>
      <c r="U214" s="19" t="s">
        <v>3</v>
      </c>
      <c r="V214" s="19" t="s">
        <v>3</v>
      </c>
      <c r="W214" s="19" t="s">
        <v>3</v>
      </c>
      <c r="X214" s="19"/>
      <c r="Y214" s="19"/>
      <c r="Z214" s="19"/>
    </row>
    <row r="215" spans="1:26" s="5" customFormat="1" ht="119.25" customHeight="1" x14ac:dyDescent="0.25">
      <c r="A215" s="17">
        <v>1</v>
      </c>
      <c r="B215" s="32" t="s">
        <v>173</v>
      </c>
      <c r="C215" s="19" t="s">
        <v>92</v>
      </c>
      <c r="D215" s="19">
        <v>15</v>
      </c>
      <c r="E215" s="19">
        <v>30</v>
      </c>
      <c r="F215" s="19">
        <v>15</v>
      </c>
      <c r="G215" s="19">
        <v>0</v>
      </c>
      <c r="H215" s="19">
        <v>50</v>
      </c>
      <c r="I215" s="19">
        <v>0</v>
      </c>
      <c r="J215" s="19">
        <v>0</v>
      </c>
      <c r="K215" s="19">
        <v>0</v>
      </c>
      <c r="L215" s="19">
        <v>0</v>
      </c>
      <c r="M215" s="19">
        <v>15</v>
      </c>
      <c r="N215" s="19">
        <v>15</v>
      </c>
      <c r="O215" s="19">
        <v>0</v>
      </c>
      <c r="P215" s="19">
        <v>0</v>
      </c>
      <c r="Q215" s="19">
        <v>0</v>
      </c>
      <c r="R215" s="19">
        <v>15</v>
      </c>
      <c r="S215" s="19">
        <v>2</v>
      </c>
      <c r="T215" s="19">
        <v>15</v>
      </c>
      <c r="U215" s="19">
        <v>15</v>
      </c>
      <c r="V215" s="19">
        <v>50</v>
      </c>
      <c r="W215" s="19">
        <v>15</v>
      </c>
      <c r="X215" s="19">
        <f>SUM(D215:W215)</f>
        <v>252</v>
      </c>
      <c r="Y215" s="53">
        <v>3316.67</v>
      </c>
      <c r="Z215" s="20">
        <f>(X215*Y215)</f>
        <v>835800.84</v>
      </c>
    </row>
    <row r="216" spans="1:26" s="5" customFormat="1" ht="117.75" x14ac:dyDescent="0.25">
      <c r="A216" s="17">
        <v>2</v>
      </c>
      <c r="B216" s="32" t="s">
        <v>174</v>
      </c>
      <c r="C216" s="19" t="s">
        <v>92</v>
      </c>
      <c r="D216" s="19">
        <v>15</v>
      </c>
      <c r="E216" s="19">
        <v>30</v>
      </c>
      <c r="F216" s="19">
        <v>15</v>
      </c>
      <c r="G216" s="19">
        <v>0</v>
      </c>
      <c r="H216" s="19">
        <v>0</v>
      </c>
      <c r="I216" s="19">
        <v>0</v>
      </c>
      <c r="J216" s="19">
        <v>0</v>
      </c>
      <c r="K216" s="19">
        <v>0</v>
      </c>
      <c r="L216" s="19">
        <v>0</v>
      </c>
      <c r="M216" s="19">
        <v>15</v>
      </c>
      <c r="N216" s="19">
        <v>15</v>
      </c>
      <c r="O216" s="19">
        <v>0</v>
      </c>
      <c r="P216" s="19">
        <v>0</v>
      </c>
      <c r="Q216" s="19">
        <v>0</v>
      </c>
      <c r="R216" s="19">
        <v>15</v>
      </c>
      <c r="S216" s="19">
        <v>2</v>
      </c>
      <c r="T216" s="19">
        <v>15</v>
      </c>
      <c r="U216" s="19">
        <v>15</v>
      </c>
      <c r="V216" s="19">
        <v>50</v>
      </c>
      <c r="W216" s="19">
        <v>15</v>
      </c>
      <c r="X216" s="19">
        <f t="shared" ref="X216:X218" si="11">SUM(D216:W216)</f>
        <v>202</v>
      </c>
      <c r="Y216" s="53">
        <v>3362.5</v>
      </c>
      <c r="Z216" s="20">
        <f>(X216*Y216)</f>
        <v>679225</v>
      </c>
    </row>
    <row r="217" spans="1:26" s="5" customFormat="1" ht="159.75" x14ac:dyDescent="0.25">
      <c r="A217" s="17">
        <v>3</v>
      </c>
      <c r="B217" s="32" t="s">
        <v>175</v>
      </c>
      <c r="C217" s="19" t="s">
        <v>92</v>
      </c>
      <c r="D217" s="19">
        <v>40</v>
      </c>
      <c r="E217" s="19">
        <v>40</v>
      </c>
      <c r="F217" s="19">
        <v>40</v>
      </c>
      <c r="G217" s="19">
        <v>0</v>
      </c>
      <c r="H217" s="19">
        <v>50</v>
      </c>
      <c r="I217" s="19">
        <v>0</v>
      </c>
      <c r="J217" s="19">
        <v>0</v>
      </c>
      <c r="K217" s="19">
        <v>0</v>
      </c>
      <c r="L217" s="19">
        <v>0</v>
      </c>
      <c r="M217" s="19">
        <v>30</v>
      </c>
      <c r="N217" s="19">
        <v>30</v>
      </c>
      <c r="O217" s="19">
        <v>40</v>
      </c>
      <c r="P217" s="19">
        <v>0</v>
      </c>
      <c r="Q217" s="19">
        <v>0</v>
      </c>
      <c r="R217" s="19">
        <v>40</v>
      </c>
      <c r="S217" s="19">
        <v>2</v>
      </c>
      <c r="T217" s="19">
        <v>40</v>
      </c>
      <c r="U217" s="19">
        <v>40</v>
      </c>
      <c r="V217" s="19">
        <v>50</v>
      </c>
      <c r="W217" s="19">
        <v>40</v>
      </c>
      <c r="X217" s="19">
        <f t="shared" si="11"/>
        <v>482</v>
      </c>
      <c r="Y217" s="53">
        <v>6716.67</v>
      </c>
      <c r="Z217" s="20">
        <f>(X217*Y217)</f>
        <v>3237434.94</v>
      </c>
    </row>
    <row r="218" spans="1:26" s="5" customFormat="1" ht="216.75" x14ac:dyDescent="0.25">
      <c r="A218" s="17">
        <v>4</v>
      </c>
      <c r="B218" s="32" t="s">
        <v>176</v>
      </c>
      <c r="C218" s="19" t="s">
        <v>92</v>
      </c>
      <c r="D218" s="19">
        <v>30</v>
      </c>
      <c r="E218" s="19">
        <v>30</v>
      </c>
      <c r="F218" s="19">
        <v>30</v>
      </c>
      <c r="G218" s="19">
        <v>3</v>
      </c>
      <c r="H218" s="19">
        <v>50</v>
      </c>
      <c r="I218" s="19">
        <v>0</v>
      </c>
      <c r="J218" s="19">
        <v>0</v>
      </c>
      <c r="K218" s="19">
        <v>0</v>
      </c>
      <c r="L218" s="19">
        <v>0</v>
      </c>
      <c r="M218" s="19">
        <v>8</v>
      </c>
      <c r="N218" s="19">
        <v>8</v>
      </c>
      <c r="O218" s="19">
        <v>30</v>
      </c>
      <c r="P218" s="19">
        <v>0</v>
      </c>
      <c r="Q218" s="19">
        <v>0</v>
      </c>
      <c r="R218" s="19">
        <v>30</v>
      </c>
      <c r="S218" s="19">
        <v>2</v>
      </c>
      <c r="T218" s="19">
        <v>30</v>
      </c>
      <c r="U218" s="19">
        <v>30</v>
      </c>
      <c r="V218" s="19">
        <v>50</v>
      </c>
      <c r="W218" s="19">
        <v>30</v>
      </c>
      <c r="X218" s="19">
        <f t="shared" si="11"/>
        <v>361</v>
      </c>
      <c r="Y218" s="53">
        <v>11816.67</v>
      </c>
      <c r="Z218" s="20">
        <f>(8*11816.67)+(2*3151.04)+787.76+1181.64</f>
        <v>102804.84</v>
      </c>
    </row>
    <row r="219" spans="1:26" s="5" customFormat="1" x14ac:dyDescent="0.25">
      <c r="A219" s="17"/>
      <c r="B219" s="32"/>
      <c r="C219" s="83" t="s">
        <v>192</v>
      </c>
      <c r="D219" s="83"/>
      <c r="E219" s="83"/>
      <c r="F219" s="83"/>
      <c r="G219" s="83"/>
      <c r="H219" s="83"/>
      <c r="I219" s="83"/>
      <c r="J219" s="83"/>
      <c r="K219" s="83"/>
      <c r="L219" s="83"/>
      <c r="M219" s="83"/>
      <c r="N219" s="83"/>
      <c r="O219" s="83"/>
      <c r="P219" s="83"/>
      <c r="Q219" s="83"/>
      <c r="R219" s="83"/>
      <c r="S219" s="83"/>
      <c r="T219" s="83"/>
      <c r="U219" s="83"/>
      <c r="V219" s="83"/>
      <c r="W219" s="83"/>
      <c r="X219" s="66"/>
      <c r="Y219" s="71">
        <f>SUM(Y215:Y218)</f>
        <v>25212.510000000002</v>
      </c>
      <c r="Z219" s="71">
        <f>SUM(Z215:Z218)</f>
        <v>4855265.6199999992</v>
      </c>
    </row>
    <row r="220" spans="1:26" x14ac:dyDescent="0.25">
      <c r="B220" s="2"/>
    </row>
    <row r="223" spans="1:26" x14ac:dyDescent="0.25">
      <c r="W223" s="15" t="s">
        <v>181</v>
      </c>
      <c r="X223" s="15" t="s">
        <v>216</v>
      </c>
      <c r="Y223" s="59" t="s">
        <v>203</v>
      </c>
      <c r="Z223" s="59">
        <v>3549162.5</v>
      </c>
    </row>
    <row r="224" spans="1:26" x14ac:dyDescent="0.25">
      <c r="W224" s="15" t="s">
        <v>197</v>
      </c>
      <c r="X224" s="15" t="s">
        <v>217</v>
      </c>
      <c r="Y224" s="59" t="s">
        <v>203</v>
      </c>
      <c r="Z224" s="59">
        <v>5319875</v>
      </c>
    </row>
    <row r="225" spans="23:27" x14ac:dyDescent="0.25">
      <c r="W225" s="15" t="s">
        <v>198</v>
      </c>
      <c r="X225" s="15" t="s">
        <v>218</v>
      </c>
      <c r="Y225" s="59" t="s">
        <v>203</v>
      </c>
      <c r="Z225" s="59">
        <v>7202250</v>
      </c>
    </row>
    <row r="226" spans="23:27" x14ac:dyDescent="0.25">
      <c r="W226" s="15" t="s">
        <v>199</v>
      </c>
      <c r="X226" s="15" t="s">
        <v>219</v>
      </c>
      <c r="Y226" s="59" t="s">
        <v>204</v>
      </c>
      <c r="Z226" s="59">
        <v>3204625</v>
      </c>
    </row>
    <row r="227" spans="23:27" x14ac:dyDescent="0.25">
      <c r="W227" s="15" t="s">
        <v>200</v>
      </c>
      <c r="X227" s="15" t="s">
        <v>220</v>
      </c>
      <c r="Y227" s="59" t="s">
        <v>204</v>
      </c>
      <c r="Z227" s="59">
        <v>3272327.5</v>
      </c>
    </row>
    <row r="228" spans="23:27" x14ac:dyDescent="0.25">
      <c r="W228" s="15" t="s">
        <v>201</v>
      </c>
      <c r="X228" s="15" t="s">
        <v>221</v>
      </c>
      <c r="Y228" s="59" t="s">
        <v>204</v>
      </c>
      <c r="Z228" s="59">
        <v>4367125</v>
      </c>
    </row>
    <row r="229" spans="23:27" x14ac:dyDescent="0.25">
      <c r="W229" s="15" t="s">
        <v>184</v>
      </c>
      <c r="X229" s="15" t="s">
        <v>222</v>
      </c>
      <c r="Y229" s="59" t="s">
        <v>205</v>
      </c>
      <c r="Z229" s="59">
        <v>2068037.5</v>
      </c>
    </row>
    <row r="230" spans="23:27" x14ac:dyDescent="0.25">
      <c r="W230" s="15" t="s">
        <v>185</v>
      </c>
      <c r="X230" s="15" t="s">
        <v>223</v>
      </c>
      <c r="Y230" s="59" t="s">
        <v>205</v>
      </c>
      <c r="Z230" s="59">
        <v>2294152.5</v>
      </c>
    </row>
    <row r="231" spans="23:27" x14ac:dyDescent="0.25">
      <c r="W231" s="15" t="s">
        <v>186</v>
      </c>
      <c r="X231" s="15" t="s">
        <v>224</v>
      </c>
      <c r="Y231" s="59" t="s">
        <v>205</v>
      </c>
      <c r="Z231" s="59">
        <v>4133850</v>
      </c>
    </row>
    <row r="232" spans="23:27" x14ac:dyDescent="0.25">
      <c r="W232" s="15" t="s">
        <v>187</v>
      </c>
      <c r="X232" s="15" t="s">
        <v>225</v>
      </c>
      <c r="Y232" s="59" t="s">
        <v>206</v>
      </c>
      <c r="Z232" s="59">
        <v>39140252.109999999</v>
      </c>
      <c r="AA232" s="77"/>
    </row>
    <row r="233" spans="23:27" x14ac:dyDescent="0.25">
      <c r="W233" s="15" t="s">
        <v>188</v>
      </c>
      <c r="X233" s="15" t="s">
        <v>226</v>
      </c>
      <c r="Y233" s="59" t="s">
        <v>207</v>
      </c>
      <c r="Z233" s="59">
        <v>34462369.200000003</v>
      </c>
    </row>
    <row r="234" spans="23:27" x14ac:dyDescent="0.25">
      <c r="W234" s="15" t="s">
        <v>189</v>
      </c>
      <c r="X234" s="15" t="s">
        <v>227</v>
      </c>
      <c r="Y234" s="59" t="s">
        <v>208</v>
      </c>
      <c r="Z234" s="59">
        <v>6500635.5</v>
      </c>
    </row>
    <row r="235" spans="23:27" x14ac:dyDescent="0.25">
      <c r="W235" s="15" t="s">
        <v>190</v>
      </c>
      <c r="X235" s="15" t="s">
        <v>228</v>
      </c>
      <c r="Y235" s="59" t="s">
        <v>209</v>
      </c>
      <c r="Z235" s="59">
        <v>7597518.0199999996</v>
      </c>
    </row>
    <row r="236" spans="23:27" x14ac:dyDescent="0.25">
      <c r="W236" s="15" t="s">
        <v>191</v>
      </c>
      <c r="X236" s="15" t="s">
        <v>229</v>
      </c>
      <c r="Y236" s="59" t="s">
        <v>210</v>
      </c>
      <c r="Z236" s="59">
        <v>4460660.8</v>
      </c>
    </row>
    <row r="237" spans="23:27" x14ac:dyDescent="0.25">
      <c r="W237" s="15" t="s">
        <v>193</v>
      </c>
      <c r="X237" s="15" t="s">
        <v>230</v>
      </c>
      <c r="Y237" s="59" t="s">
        <v>211</v>
      </c>
      <c r="Z237" s="59">
        <v>980000</v>
      </c>
    </row>
    <row r="238" spans="23:27" x14ac:dyDescent="0.25">
      <c r="W238" s="15" t="s">
        <v>192</v>
      </c>
      <c r="X238" s="15" t="s">
        <v>231</v>
      </c>
      <c r="Y238" s="59" t="s">
        <v>212</v>
      </c>
      <c r="Z238" s="59">
        <v>4855265.62</v>
      </c>
    </row>
    <row r="239" spans="23:27" ht="18.75" x14ac:dyDescent="0.3">
      <c r="W239" s="60" t="s">
        <v>202</v>
      </c>
      <c r="X239" s="15"/>
      <c r="Y239" s="61"/>
      <c r="Z239" s="61">
        <f>SUM(Z223:Z238)</f>
        <v>133408106.25</v>
      </c>
    </row>
  </sheetData>
  <mergeCells count="31">
    <mergeCell ref="G1:K1"/>
    <mergeCell ref="G2:K2"/>
    <mergeCell ref="B8:Z8"/>
    <mergeCell ref="B171:Z171"/>
    <mergeCell ref="B59:Z59"/>
    <mergeCell ref="C42:W42"/>
    <mergeCell ref="C49:W49"/>
    <mergeCell ref="C20:W20"/>
    <mergeCell ref="C34:W34"/>
    <mergeCell ref="C27:W27"/>
    <mergeCell ref="B44:Z44"/>
    <mergeCell ref="B36:Z36"/>
    <mergeCell ref="B29:Z29"/>
    <mergeCell ref="B22:Z22"/>
    <mergeCell ref="B15:Z15"/>
    <mergeCell ref="B186:Z186"/>
    <mergeCell ref="B137:Z137"/>
    <mergeCell ref="B73:Z73"/>
    <mergeCell ref="B66:Z66"/>
    <mergeCell ref="B51:Z51"/>
    <mergeCell ref="C64:W64"/>
    <mergeCell ref="C71:W71"/>
    <mergeCell ref="C184:W184"/>
    <mergeCell ref="C56:W56"/>
    <mergeCell ref="C197:W197"/>
    <mergeCell ref="C205:W205"/>
    <mergeCell ref="C211:W211"/>
    <mergeCell ref="C219:W219"/>
    <mergeCell ref="B207:Z207"/>
    <mergeCell ref="B212:Z212"/>
    <mergeCell ref="B199:Z199"/>
  </mergeCells>
  <phoneticPr fontId="4" type="noConversion"/>
  <pageMargins left="0.51181102362204722" right="0.51181102362204722" top="0.78740157480314965" bottom="0.78740157480314965" header="0.31496062992125984" footer="0.31496062992125984"/>
  <pageSetup paperSize="9"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Nagem</dc:creator>
  <cp:lastModifiedBy>Nagem</cp:lastModifiedBy>
  <cp:lastPrinted>2022-01-05T12:11:47Z</cp:lastPrinted>
  <dcterms:created xsi:type="dcterms:W3CDTF">2021-11-27T11:48:13Z</dcterms:created>
  <dcterms:modified xsi:type="dcterms:W3CDTF">2022-01-22T11:03:55Z</dcterms:modified>
</cp:coreProperties>
</file>